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denisseordonez/Library/CloudStorage/GoogleDrive-cesog@economia.unam.mx/.shortcut-targets-by-id/1YMELaSIGesiJg_v4H9kDSIya5r--xWju/CESOG/Base de Datos por Sexenios/"/>
    </mc:Choice>
  </mc:AlternateContent>
  <xr:revisionPtr revIDLastSave="0" documentId="13_ncr:1_{2F16D335-81F8-DB4B-A3FD-62CD7544DBA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ATOS 1935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z2NV6WUeiosONvl4S8i5sDmH8B+3taAYb9ACjc7Cgo="/>
    </ext>
  </extLst>
</workbook>
</file>

<file path=xl/calcChain.xml><?xml version="1.0" encoding="utf-8"?>
<calcChain xmlns="http://schemas.openxmlformats.org/spreadsheetml/2006/main">
  <c r="BG94" i="1" l="1"/>
  <c r="BG87" i="1"/>
  <c r="G107" i="1"/>
  <c r="G106" i="1"/>
  <c r="G105" i="1"/>
  <c r="G104" i="1"/>
  <c r="G103" i="1"/>
  <c r="G102" i="1"/>
  <c r="G100" i="1"/>
  <c r="G99" i="1"/>
  <c r="G98" i="1"/>
  <c r="G97" i="1"/>
  <c r="G96" i="1"/>
  <c r="G95" i="1"/>
  <c r="G93" i="1"/>
  <c r="G92" i="1"/>
  <c r="G91" i="1"/>
  <c r="G90" i="1"/>
  <c r="G89" i="1"/>
  <c r="G88" i="1"/>
  <c r="G94" i="1" s="1"/>
  <c r="G86" i="1"/>
  <c r="G85" i="1"/>
  <c r="G84" i="1"/>
  <c r="G83" i="1"/>
  <c r="G82" i="1"/>
  <c r="G81" i="1"/>
  <c r="G79" i="1"/>
  <c r="G78" i="1"/>
  <c r="G77" i="1"/>
  <c r="G76" i="1"/>
  <c r="G75" i="1"/>
  <c r="G74" i="1"/>
  <c r="G80" i="1" s="1"/>
  <c r="G72" i="1"/>
  <c r="G71" i="1"/>
  <c r="G70" i="1"/>
  <c r="G69" i="1"/>
  <c r="G73" i="1" s="1"/>
  <c r="G68" i="1"/>
  <c r="G67" i="1"/>
  <c r="G65" i="1"/>
  <c r="G64" i="1"/>
  <c r="G63" i="1"/>
  <c r="G62" i="1"/>
  <c r="G61" i="1"/>
  <c r="G60" i="1"/>
  <c r="G66" i="1" s="1"/>
  <c r="G58" i="1"/>
  <c r="G57" i="1"/>
  <c r="G56" i="1"/>
  <c r="G55" i="1"/>
  <c r="G54" i="1"/>
  <c r="G53" i="1"/>
  <c r="G51" i="1"/>
  <c r="G50" i="1"/>
  <c r="G49" i="1"/>
  <c r="G48" i="1"/>
  <c r="G47" i="1"/>
  <c r="G46" i="1"/>
  <c r="G52" i="1" s="1"/>
  <c r="G44" i="1"/>
  <c r="G43" i="1"/>
  <c r="G42" i="1"/>
  <c r="G41" i="1"/>
  <c r="G40" i="1"/>
  <c r="G39" i="1"/>
  <c r="G37" i="1"/>
  <c r="G36" i="1"/>
  <c r="G35" i="1"/>
  <c r="G34" i="1"/>
  <c r="G33" i="1"/>
  <c r="G32" i="1"/>
  <c r="G38" i="1" s="1"/>
  <c r="G30" i="1"/>
  <c r="G29" i="1"/>
  <c r="G28" i="1"/>
  <c r="G27" i="1"/>
  <c r="G26" i="1"/>
  <c r="G25" i="1"/>
  <c r="G23" i="1"/>
  <c r="G22" i="1"/>
  <c r="G21" i="1"/>
  <c r="G20" i="1"/>
  <c r="G19" i="1"/>
  <c r="G18" i="1"/>
  <c r="G24" i="1" s="1"/>
  <c r="G16" i="1"/>
  <c r="G15" i="1"/>
  <c r="G14" i="1"/>
  <c r="G13" i="1"/>
  <c r="G12" i="1"/>
  <c r="G11" i="1"/>
  <c r="G5" i="1"/>
  <c r="G6" i="1"/>
  <c r="G7" i="1"/>
  <c r="G8" i="1"/>
  <c r="G9" i="1"/>
  <c r="G10" i="1"/>
  <c r="G4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S108" i="1"/>
  <c r="AN108" i="1"/>
  <c r="AM108" i="1"/>
  <c r="AL108" i="1"/>
  <c r="AK108" i="1"/>
  <c r="AI108" i="1"/>
  <c r="AH108" i="1"/>
  <c r="AG108" i="1"/>
  <c r="AF108" i="1"/>
  <c r="AE108" i="1"/>
  <c r="Y108" i="1"/>
  <c r="X108" i="1"/>
  <c r="W108" i="1"/>
  <c r="S108" i="1"/>
  <c r="R108" i="1"/>
  <c r="Q108" i="1"/>
  <c r="P108" i="1"/>
  <c r="O108" i="1"/>
  <c r="M108" i="1"/>
  <c r="L108" i="1"/>
  <c r="H108" i="1"/>
  <c r="F108" i="1"/>
  <c r="E108" i="1"/>
  <c r="D108" i="1"/>
  <c r="AO107" i="1"/>
  <c r="AL107" i="1"/>
  <c r="X107" i="1"/>
  <c r="AO106" i="1"/>
  <c r="AL106" i="1"/>
  <c r="X106" i="1"/>
  <c r="AO105" i="1"/>
  <c r="AL105" i="1"/>
  <c r="X105" i="1"/>
  <c r="AO104" i="1"/>
  <c r="AL104" i="1"/>
  <c r="X104" i="1"/>
  <c r="AO103" i="1"/>
  <c r="AL103" i="1"/>
  <c r="X103" i="1"/>
  <c r="AO102" i="1"/>
  <c r="AL102" i="1"/>
  <c r="X102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S101" i="1"/>
  <c r="AN101" i="1"/>
  <c r="AM101" i="1"/>
  <c r="AL101" i="1"/>
  <c r="AK101" i="1"/>
  <c r="AI101" i="1"/>
  <c r="AH101" i="1"/>
  <c r="AG101" i="1"/>
  <c r="AF101" i="1"/>
  <c r="AE101" i="1"/>
  <c r="Y101" i="1"/>
  <c r="X101" i="1"/>
  <c r="W101" i="1"/>
  <c r="S101" i="1"/>
  <c r="R101" i="1"/>
  <c r="Q101" i="1"/>
  <c r="O101" i="1"/>
  <c r="M101" i="1"/>
  <c r="L101" i="1"/>
  <c r="H101" i="1"/>
  <c r="E101" i="1"/>
  <c r="D101" i="1"/>
  <c r="AO100" i="1"/>
  <c r="AL100" i="1"/>
  <c r="X100" i="1"/>
  <c r="AO99" i="1"/>
  <c r="AL99" i="1"/>
  <c r="X99" i="1"/>
  <c r="AO98" i="1"/>
  <c r="AL98" i="1"/>
  <c r="X98" i="1"/>
  <c r="AO97" i="1"/>
  <c r="AL97" i="1"/>
  <c r="X97" i="1"/>
  <c r="AO96" i="1"/>
  <c r="AL96" i="1"/>
  <c r="X96" i="1"/>
  <c r="AO95" i="1"/>
  <c r="AL95" i="1"/>
  <c r="X95" i="1"/>
  <c r="BJ94" i="1"/>
  <c r="BI94" i="1"/>
  <c r="BH94" i="1"/>
  <c r="BF94" i="1"/>
  <c r="BE94" i="1"/>
  <c r="BD94" i="1"/>
  <c r="BC94" i="1"/>
  <c r="BB94" i="1"/>
  <c r="BA94" i="1"/>
  <c r="AZ94" i="1"/>
  <c r="AY94" i="1"/>
  <c r="AX94" i="1"/>
  <c r="AW94" i="1"/>
  <c r="AV94" i="1"/>
  <c r="AS94" i="1"/>
  <c r="AN94" i="1"/>
  <c r="AM94" i="1"/>
  <c r="AL94" i="1"/>
  <c r="AK94" i="1"/>
  <c r="AI94" i="1"/>
  <c r="AH94" i="1"/>
  <c r="AG94" i="1"/>
  <c r="AF94" i="1"/>
  <c r="AE94" i="1"/>
  <c r="Y94" i="1"/>
  <c r="X94" i="1"/>
  <c r="W94" i="1"/>
  <c r="S94" i="1"/>
  <c r="R94" i="1"/>
  <c r="Q94" i="1"/>
  <c r="O94" i="1"/>
  <c r="M94" i="1"/>
  <c r="L94" i="1"/>
  <c r="H94" i="1"/>
  <c r="E94" i="1"/>
  <c r="D94" i="1"/>
  <c r="AO93" i="1"/>
  <c r="AL93" i="1"/>
  <c r="X93" i="1"/>
  <c r="AO92" i="1"/>
  <c r="AL92" i="1"/>
  <c r="X92" i="1"/>
  <c r="AO91" i="1"/>
  <c r="AL91" i="1"/>
  <c r="X91" i="1"/>
  <c r="AO90" i="1"/>
  <c r="AL90" i="1"/>
  <c r="X90" i="1"/>
  <c r="AO89" i="1"/>
  <c r="AL89" i="1"/>
  <c r="X89" i="1"/>
  <c r="AO88" i="1"/>
  <c r="AL88" i="1"/>
  <c r="X88" i="1"/>
  <c r="BJ87" i="1"/>
  <c r="BI87" i="1"/>
  <c r="BH87" i="1"/>
  <c r="BF87" i="1"/>
  <c r="BE87" i="1"/>
  <c r="BD87" i="1"/>
  <c r="BC87" i="1"/>
  <c r="BB87" i="1"/>
  <c r="BA87" i="1"/>
  <c r="AZ87" i="1"/>
  <c r="AY87" i="1"/>
  <c r="AX87" i="1"/>
  <c r="AW87" i="1"/>
  <c r="AV87" i="1"/>
  <c r="AS87" i="1"/>
  <c r="AN87" i="1"/>
  <c r="AM87" i="1"/>
  <c r="AL87" i="1"/>
  <c r="AK87" i="1"/>
  <c r="AI87" i="1"/>
  <c r="AH87" i="1"/>
  <c r="AF87" i="1"/>
  <c r="AE87" i="1"/>
  <c r="Y87" i="1"/>
  <c r="X87" i="1"/>
  <c r="W87" i="1"/>
  <c r="S87" i="1"/>
  <c r="R87" i="1"/>
  <c r="Q87" i="1"/>
  <c r="O87" i="1"/>
  <c r="M87" i="1"/>
  <c r="L87" i="1"/>
  <c r="H87" i="1"/>
  <c r="E87" i="1"/>
  <c r="D87" i="1"/>
  <c r="AO86" i="1"/>
  <c r="AL86" i="1"/>
  <c r="X86" i="1"/>
  <c r="AO85" i="1"/>
  <c r="AL85" i="1"/>
  <c r="X85" i="1"/>
  <c r="AO84" i="1"/>
  <c r="AL84" i="1"/>
  <c r="X84" i="1"/>
  <c r="AO83" i="1"/>
  <c r="AL83" i="1"/>
  <c r="X83" i="1"/>
  <c r="AO82" i="1"/>
  <c r="AL82" i="1"/>
  <c r="X82" i="1"/>
  <c r="AO81" i="1"/>
  <c r="AL81" i="1"/>
  <c r="X81" i="1"/>
  <c r="BJ80" i="1"/>
  <c r="BI80" i="1"/>
  <c r="BH80" i="1"/>
  <c r="BG80" i="1"/>
  <c r="BD80" i="1"/>
  <c r="BC80" i="1"/>
  <c r="BB80" i="1"/>
  <c r="BA80" i="1"/>
  <c r="AZ80" i="1"/>
  <c r="AY80" i="1"/>
  <c r="AX80" i="1"/>
  <c r="AW80" i="1"/>
  <c r="AV80" i="1"/>
  <c r="AS80" i="1"/>
  <c r="AN80" i="1"/>
  <c r="AM80" i="1"/>
  <c r="AL80" i="1"/>
  <c r="AK80" i="1"/>
  <c r="AI80" i="1"/>
  <c r="AH80" i="1"/>
  <c r="AE80" i="1"/>
  <c r="Y80" i="1"/>
  <c r="X80" i="1"/>
  <c r="W80" i="1"/>
  <c r="S80" i="1"/>
  <c r="R80" i="1"/>
  <c r="Q80" i="1"/>
  <c r="O80" i="1"/>
  <c r="M80" i="1"/>
  <c r="L80" i="1"/>
  <c r="H80" i="1"/>
  <c r="E80" i="1"/>
  <c r="D80" i="1"/>
  <c r="AO79" i="1"/>
  <c r="AL79" i="1"/>
  <c r="X79" i="1"/>
  <c r="AO78" i="1"/>
  <c r="AL78" i="1"/>
  <c r="X78" i="1"/>
  <c r="AO77" i="1"/>
  <c r="AL77" i="1"/>
  <c r="X77" i="1"/>
  <c r="AO76" i="1"/>
  <c r="AL76" i="1"/>
  <c r="X76" i="1"/>
  <c r="AO75" i="1"/>
  <c r="AL75" i="1"/>
  <c r="X75" i="1"/>
  <c r="AO74" i="1"/>
  <c r="AL74" i="1"/>
  <c r="X74" i="1"/>
  <c r="BJ73" i="1"/>
  <c r="BI73" i="1"/>
  <c r="BH73" i="1"/>
  <c r="BG73" i="1"/>
  <c r="BD73" i="1"/>
  <c r="BC73" i="1"/>
  <c r="BB73" i="1"/>
  <c r="BA73" i="1"/>
  <c r="AZ73" i="1"/>
  <c r="AY73" i="1"/>
  <c r="AX73" i="1"/>
  <c r="AW73" i="1"/>
  <c r="AS73" i="1"/>
  <c r="AN73" i="1"/>
  <c r="AM73" i="1"/>
  <c r="AL73" i="1"/>
  <c r="AK73" i="1"/>
  <c r="AH73" i="1"/>
  <c r="AE73" i="1"/>
  <c r="Y73" i="1"/>
  <c r="X73" i="1"/>
  <c r="W73" i="1"/>
  <c r="S73" i="1"/>
  <c r="R73" i="1"/>
  <c r="Q73" i="1"/>
  <c r="O73" i="1"/>
  <c r="N73" i="1"/>
  <c r="M73" i="1"/>
  <c r="L73" i="1"/>
  <c r="H73" i="1"/>
  <c r="E73" i="1"/>
  <c r="D73" i="1"/>
  <c r="AO72" i="1"/>
  <c r="AL72" i="1"/>
  <c r="X72" i="1"/>
  <c r="AO71" i="1"/>
  <c r="AL71" i="1"/>
  <c r="X71" i="1"/>
  <c r="AO70" i="1"/>
  <c r="AL70" i="1"/>
  <c r="X70" i="1"/>
  <c r="AO69" i="1"/>
  <c r="AL69" i="1"/>
  <c r="X69" i="1"/>
  <c r="AO68" i="1"/>
  <c r="AL68" i="1"/>
  <c r="X68" i="1"/>
  <c r="AO67" i="1"/>
  <c r="AL67" i="1"/>
  <c r="X67" i="1"/>
  <c r="BJ66" i="1"/>
  <c r="BI66" i="1"/>
  <c r="BH66" i="1"/>
  <c r="BG66" i="1"/>
  <c r="BD66" i="1"/>
  <c r="BC66" i="1"/>
  <c r="BB66" i="1"/>
  <c r="BA66" i="1"/>
  <c r="AZ66" i="1"/>
  <c r="AY66" i="1"/>
  <c r="AX66" i="1"/>
  <c r="AW66" i="1"/>
  <c r="AS66" i="1"/>
  <c r="AN66" i="1"/>
  <c r="AM66" i="1"/>
  <c r="AL66" i="1"/>
  <c r="AK66" i="1"/>
  <c r="AE66" i="1"/>
  <c r="Y66" i="1"/>
  <c r="X66" i="1"/>
  <c r="W66" i="1"/>
  <c r="S66" i="1"/>
  <c r="R66" i="1"/>
  <c r="Q66" i="1"/>
  <c r="O66" i="1"/>
  <c r="N66" i="1"/>
  <c r="M66" i="1"/>
  <c r="L66" i="1"/>
  <c r="H66" i="1"/>
  <c r="E66" i="1"/>
  <c r="D66" i="1"/>
  <c r="AO65" i="1"/>
  <c r="AL65" i="1"/>
  <c r="X65" i="1"/>
  <c r="AO64" i="1"/>
  <c r="AL64" i="1"/>
  <c r="X64" i="1"/>
  <c r="AO63" i="1"/>
  <c r="AL63" i="1"/>
  <c r="X63" i="1"/>
  <c r="AO62" i="1"/>
  <c r="AL62" i="1"/>
  <c r="X62" i="1"/>
  <c r="AO61" i="1"/>
  <c r="AL61" i="1"/>
  <c r="X61" i="1"/>
  <c r="AO60" i="1"/>
  <c r="AL60" i="1"/>
  <c r="X60" i="1"/>
  <c r="BJ59" i="1"/>
  <c r="BI59" i="1"/>
  <c r="BH59" i="1"/>
  <c r="BG59" i="1"/>
  <c r="BD59" i="1"/>
  <c r="BC59" i="1"/>
  <c r="BB59" i="1"/>
  <c r="BA59" i="1"/>
  <c r="AZ59" i="1"/>
  <c r="AY59" i="1"/>
  <c r="AX59" i="1"/>
  <c r="AW59" i="1"/>
  <c r="AS59" i="1"/>
  <c r="AN59" i="1"/>
  <c r="AM59" i="1"/>
  <c r="AL59" i="1"/>
  <c r="AK59" i="1"/>
  <c r="AE59" i="1"/>
  <c r="Y59" i="1"/>
  <c r="X59" i="1"/>
  <c r="W59" i="1"/>
  <c r="S59" i="1"/>
  <c r="R59" i="1"/>
  <c r="Q59" i="1"/>
  <c r="O59" i="1"/>
  <c r="N59" i="1"/>
  <c r="M59" i="1"/>
  <c r="L59" i="1"/>
  <c r="H59" i="1"/>
  <c r="E59" i="1"/>
  <c r="D59" i="1"/>
  <c r="AO58" i="1"/>
  <c r="AL58" i="1"/>
  <c r="X58" i="1"/>
  <c r="AO57" i="1"/>
  <c r="AL57" i="1"/>
  <c r="X57" i="1"/>
  <c r="AO56" i="1"/>
  <c r="AL56" i="1"/>
  <c r="X56" i="1"/>
  <c r="AO55" i="1"/>
  <c r="AL55" i="1"/>
  <c r="X55" i="1"/>
  <c r="AO54" i="1"/>
  <c r="AL54" i="1"/>
  <c r="X54" i="1"/>
  <c r="AO53" i="1"/>
  <c r="AL53" i="1"/>
  <c r="X53" i="1"/>
  <c r="BJ52" i="1"/>
  <c r="BI52" i="1"/>
  <c r="BH52" i="1"/>
  <c r="BG52" i="1"/>
  <c r="BD52" i="1"/>
  <c r="BC52" i="1"/>
  <c r="BB52" i="1"/>
  <c r="BA52" i="1"/>
  <c r="AZ52" i="1"/>
  <c r="AY52" i="1"/>
  <c r="AX52" i="1"/>
  <c r="AW52" i="1"/>
  <c r="AS52" i="1"/>
  <c r="AN52" i="1"/>
  <c r="AM52" i="1"/>
  <c r="AL52" i="1"/>
  <c r="AK52" i="1"/>
  <c r="AE52" i="1"/>
  <c r="Y52" i="1"/>
  <c r="X52" i="1"/>
  <c r="W52" i="1"/>
  <c r="S52" i="1"/>
  <c r="R52" i="1"/>
  <c r="Q52" i="1"/>
  <c r="O52" i="1"/>
  <c r="N52" i="1"/>
  <c r="M52" i="1"/>
  <c r="L52" i="1"/>
  <c r="H52" i="1"/>
  <c r="E52" i="1"/>
  <c r="D52" i="1"/>
  <c r="AO51" i="1"/>
  <c r="AL51" i="1"/>
  <c r="X51" i="1"/>
  <c r="AO50" i="1"/>
  <c r="AL50" i="1"/>
  <c r="X50" i="1"/>
  <c r="AO49" i="1"/>
  <c r="AL49" i="1"/>
  <c r="X49" i="1"/>
  <c r="AO48" i="1"/>
  <c r="AL48" i="1"/>
  <c r="X48" i="1"/>
  <c r="AO47" i="1"/>
  <c r="AL47" i="1"/>
  <c r="X47" i="1"/>
  <c r="AO46" i="1"/>
  <c r="AL46" i="1"/>
  <c r="X46" i="1"/>
  <c r="BJ45" i="1"/>
  <c r="BI45" i="1"/>
  <c r="BH45" i="1"/>
  <c r="BG45" i="1"/>
  <c r="BD45" i="1"/>
  <c r="BC45" i="1"/>
  <c r="BB45" i="1"/>
  <c r="BA45" i="1"/>
  <c r="AZ45" i="1"/>
  <c r="AY45" i="1"/>
  <c r="AX45" i="1"/>
  <c r="AS45" i="1"/>
  <c r="AN45" i="1"/>
  <c r="AM45" i="1"/>
  <c r="AL45" i="1"/>
  <c r="AK45" i="1"/>
  <c r="AE45" i="1"/>
  <c r="Y45" i="1"/>
  <c r="X45" i="1"/>
  <c r="W45" i="1"/>
  <c r="S45" i="1"/>
  <c r="R45" i="1"/>
  <c r="Q45" i="1"/>
  <c r="O45" i="1"/>
  <c r="N45" i="1"/>
  <c r="M45" i="1"/>
  <c r="L45" i="1"/>
  <c r="H45" i="1"/>
  <c r="E45" i="1"/>
  <c r="D45" i="1"/>
  <c r="AO44" i="1"/>
  <c r="AL44" i="1"/>
  <c r="X44" i="1"/>
  <c r="AO43" i="1"/>
  <c r="AL43" i="1"/>
  <c r="X43" i="1"/>
  <c r="AO42" i="1"/>
  <c r="AL42" i="1"/>
  <c r="X42" i="1"/>
  <c r="AO41" i="1"/>
  <c r="AL41" i="1"/>
  <c r="X41" i="1"/>
  <c r="AO40" i="1"/>
  <c r="AL40" i="1"/>
  <c r="X40" i="1"/>
  <c r="AO39" i="1"/>
  <c r="AL39" i="1"/>
  <c r="X39" i="1"/>
  <c r="AS38" i="1"/>
  <c r="AN38" i="1"/>
  <c r="AM38" i="1"/>
  <c r="AL38" i="1"/>
  <c r="AK38" i="1"/>
  <c r="AE38" i="1"/>
  <c r="Y38" i="1"/>
  <c r="X38" i="1"/>
  <c r="W38" i="1"/>
  <c r="S38" i="1"/>
  <c r="R38" i="1"/>
  <c r="Q38" i="1"/>
  <c r="O38" i="1"/>
  <c r="N38" i="1"/>
  <c r="M38" i="1"/>
  <c r="L38" i="1"/>
  <c r="H38" i="1"/>
  <c r="E38" i="1"/>
  <c r="D38" i="1"/>
  <c r="AO37" i="1"/>
  <c r="AL37" i="1"/>
  <c r="X37" i="1"/>
  <c r="AO36" i="1"/>
  <c r="AL36" i="1"/>
  <c r="X36" i="1"/>
  <c r="AO35" i="1"/>
  <c r="AL35" i="1"/>
  <c r="X35" i="1"/>
  <c r="AO34" i="1"/>
  <c r="AL34" i="1"/>
  <c r="X34" i="1"/>
  <c r="AO33" i="1"/>
  <c r="AL33" i="1"/>
  <c r="X33" i="1"/>
  <c r="AL32" i="1"/>
  <c r="X32" i="1"/>
  <c r="AS31" i="1"/>
  <c r="AO31" i="1"/>
  <c r="AN31" i="1"/>
  <c r="AM31" i="1"/>
  <c r="AL31" i="1"/>
  <c r="AK31" i="1"/>
  <c r="AE31" i="1"/>
  <c r="Y31" i="1"/>
  <c r="X31" i="1"/>
  <c r="W31" i="1"/>
  <c r="S31" i="1"/>
  <c r="R31" i="1"/>
  <c r="Q31" i="1"/>
  <c r="O31" i="1"/>
  <c r="N31" i="1"/>
  <c r="M31" i="1"/>
  <c r="L31" i="1"/>
  <c r="H31" i="1"/>
  <c r="E31" i="1"/>
  <c r="D31" i="1"/>
  <c r="AL30" i="1"/>
  <c r="X30" i="1"/>
  <c r="AL29" i="1"/>
  <c r="X29" i="1"/>
  <c r="AL28" i="1"/>
  <c r="X28" i="1"/>
  <c r="AL27" i="1"/>
  <c r="X27" i="1"/>
  <c r="AL26" i="1"/>
  <c r="X26" i="1"/>
  <c r="AL25" i="1"/>
  <c r="X25" i="1"/>
  <c r="AS24" i="1"/>
  <c r="AO24" i="1"/>
  <c r="AN24" i="1"/>
  <c r="AM24" i="1"/>
  <c r="AL24" i="1"/>
  <c r="AK24" i="1"/>
  <c r="AE24" i="1"/>
  <c r="Y24" i="1"/>
  <c r="X24" i="1"/>
  <c r="W24" i="1"/>
  <c r="S24" i="1"/>
  <c r="R24" i="1"/>
  <c r="Q24" i="1"/>
  <c r="O24" i="1"/>
  <c r="N24" i="1"/>
  <c r="M24" i="1"/>
  <c r="L24" i="1"/>
  <c r="H24" i="1"/>
  <c r="E24" i="1"/>
  <c r="D24" i="1"/>
  <c r="AL23" i="1"/>
  <c r="X23" i="1"/>
  <c r="AL22" i="1"/>
  <c r="X22" i="1"/>
  <c r="AL21" i="1"/>
  <c r="X21" i="1"/>
  <c r="AL20" i="1"/>
  <c r="X20" i="1"/>
  <c r="AL19" i="1"/>
  <c r="X19" i="1"/>
  <c r="AL18" i="1"/>
  <c r="X18" i="1"/>
  <c r="AS17" i="1"/>
  <c r="AM17" i="1"/>
  <c r="AL17" i="1"/>
  <c r="AK17" i="1"/>
  <c r="AE17" i="1"/>
  <c r="Y17" i="1"/>
  <c r="X17" i="1"/>
  <c r="W17" i="1"/>
  <c r="S17" i="1"/>
  <c r="R17" i="1"/>
  <c r="Q17" i="1"/>
  <c r="O17" i="1"/>
  <c r="N17" i="1"/>
  <c r="M17" i="1"/>
  <c r="L17" i="1"/>
  <c r="H17" i="1"/>
  <c r="E17" i="1"/>
  <c r="D17" i="1"/>
  <c r="AL16" i="1"/>
  <c r="X16" i="1"/>
  <c r="AL15" i="1"/>
  <c r="X15" i="1"/>
  <c r="AL14" i="1"/>
  <c r="X14" i="1"/>
  <c r="AL13" i="1"/>
  <c r="X13" i="1"/>
  <c r="AL12" i="1"/>
  <c r="X12" i="1"/>
  <c r="AL11" i="1"/>
  <c r="X11" i="1"/>
  <c r="AS10" i="1"/>
  <c r="AM10" i="1"/>
  <c r="AL10" i="1"/>
  <c r="AK10" i="1"/>
  <c r="AE10" i="1"/>
  <c r="Y10" i="1"/>
  <c r="X10" i="1"/>
  <c r="W10" i="1"/>
  <c r="S10" i="1"/>
  <c r="R10" i="1"/>
  <c r="Q10" i="1"/>
  <c r="O10" i="1"/>
  <c r="N10" i="1"/>
  <c r="M10" i="1"/>
  <c r="L10" i="1"/>
  <c r="H10" i="1"/>
  <c r="E10" i="1"/>
  <c r="D10" i="1"/>
  <c r="AL9" i="1"/>
  <c r="X9" i="1"/>
  <c r="AL8" i="1"/>
  <c r="X8" i="1"/>
  <c r="AL7" i="1"/>
  <c r="X7" i="1"/>
  <c r="AL6" i="1"/>
  <c r="X6" i="1"/>
  <c r="AL5" i="1"/>
  <c r="X5" i="1"/>
  <c r="AO94" i="1" l="1"/>
  <c r="G108" i="1"/>
  <c r="AO73" i="1"/>
  <c r="AO87" i="1"/>
  <c r="G31" i="1"/>
  <c r="G45" i="1"/>
  <c r="G59" i="1"/>
  <c r="G87" i="1"/>
  <c r="G101" i="1"/>
  <c r="AO108" i="1"/>
  <c r="AO45" i="1"/>
  <c r="AO52" i="1"/>
  <c r="AO59" i="1"/>
  <c r="AO80" i="1"/>
  <c r="G17" i="1"/>
  <c r="AO101" i="1"/>
  <c r="AO38" i="1"/>
  <c r="AO6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<sst xmlns="http://schemas.openxmlformats.org/spreadsheetml/2006/main" count="1630" uniqueCount="394">
  <si>
    <t>GOBIERNO EN TURNO</t>
  </si>
  <si>
    <t>AÑO</t>
  </si>
  <si>
    <t>PIB Absoluto base 2018</t>
  </si>
  <si>
    <t xml:space="preserve">Población </t>
  </si>
  <si>
    <t>PIB per Cápita a precios actuales</t>
  </si>
  <si>
    <t>Paridad</t>
  </si>
  <si>
    <t>Inflación USA</t>
  </si>
  <si>
    <t>Inflación México</t>
  </si>
  <si>
    <t>SALARIO MÍNIMO</t>
  </si>
  <si>
    <t>PODER ADQUISITIVO</t>
  </si>
  <si>
    <t>Exportaciones</t>
  </si>
  <si>
    <t xml:space="preserve">Turismo </t>
  </si>
  <si>
    <t>Remesas</t>
  </si>
  <si>
    <t>Índices INEGI</t>
  </si>
  <si>
    <t>Competitividad</t>
  </si>
  <si>
    <t>IED</t>
  </si>
  <si>
    <t>Reservas Internacionales</t>
  </si>
  <si>
    <t>Formación Bruta de Capital Fijo</t>
  </si>
  <si>
    <t>Balance Fiscal</t>
  </si>
  <si>
    <t>Deuda Externa Pública Bruta</t>
  </si>
  <si>
    <t>Deuda Externa Total Ajustada, (DOD)                             SE 29704</t>
  </si>
  <si>
    <t>Deuda Ext. Pública Total  (Garantizada)</t>
  </si>
  <si>
    <t>Deuda Externa Pública Federal,  SE29705</t>
  </si>
  <si>
    <t>Deuda Externa garantizada. Valores en manos de Extranjeros</t>
  </si>
  <si>
    <t>Deuda Externa Sector Privado</t>
  </si>
  <si>
    <t>Reservas Internac. Banxico</t>
  </si>
  <si>
    <t xml:space="preserve">AÑO 
</t>
  </si>
  <si>
    <t>MM$</t>
  </si>
  <si>
    <t>TC%</t>
  </si>
  <si>
    <t>Mll. Habitantes</t>
  </si>
  <si>
    <t>Miles de Pesos</t>
  </si>
  <si>
    <t>$/Dlr</t>
  </si>
  <si>
    <t>Var. %</t>
  </si>
  <si>
    <t>% anual</t>
  </si>
  <si>
    <t>IPC</t>
  </si>
  <si>
    <t>INPC</t>
  </si>
  <si>
    <t>Salario Min. $Viejos</t>
  </si>
  <si>
    <t>Salario Min. $Nuevos</t>
  </si>
  <si>
    <t>Incremento Anual</t>
  </si>
  <si>
    <t>Factor de Actualización</t>
  </si>
  <si>
    <t>Salario Actual equivalente</t>
  </si>
  <si>
    <t>Ganancia. o Pérdida base 1970</t>
  </si>
  <si>
    <t>Balance</t>
  </si>
  <si>
    <t>% PIB</t>
  </si>
  <si>
    <t>MN $ Corri</t>
  </si>
  <si>
    <t xml:space="preserve">% PIB </t>
  </si>
  <si>
    <t>Pesos constantes (Base 2018)</t>
  </si>
  <si>
    <t>M DLs Corr.</t>
  </si>
  <si>
    <t>ICC</t>
  </si>
  <si>
    <t>IPSP</t>
  </si>
  <si>
    <t>IGAE</t>
  </si>
  <si>
    <t>WEF Lugar</t>
  </si>
  <si>
    <t>M Dls</t>
  </si>
  <si>
    <t>%PIB</t>
  </si>
  <si>
    <t>M.N$</t>
  </si>
  <si>
    <t>% Ingr.</t>
  </si>
  <si>
    <t>Riesgo País</t>
  </si>
  <si>
    <t>% del PIB</t>
  </si>
  <si>
    <t>Veces las Reservas Intrnac.</t>
  </si>
  <si>
    <t>Veces          las        Export.</t>
  </si>
  <si>
    <t>Lázaro Cárdenas del Río</t>
  </si>
  <si>
    <t>3,6</t>
  </si>
  <si>
    <t>.</t>
  </si>
  <si>
    <t>-</t>
  </si>
  <si>
    <t>17%</t>
  </si>
  <si>
    <t>Resumen Sexenal</t>
  </si>
  <si>
    <t>1935-1940</t>
  </si>
  <si>
    <t>Manuel Avila Camacho</t>
  </si>
  <si>
    <t>1941-1946</t>
  </si>
  <si>
    <t>Miguel Alemán Valdés</t>
  </si>
  <si>
    <t>2,01</t>
  </si>
  <si>
    <t>232,8</t>
  </si>
  <si>
    <t>4,78</t>
  </si>
  <si>
    <t>5.154.000</t>
  </si>
  <si>
    <t>2,24</t>
  </si>
  <si>
    <t>259,2</t>
  </si>
  <si>
    <t>4,12</t>
  </si>
  <si>
    <t>5.463.000</t>
  </si>
  <si>
    <t>2,4</t>
  </si>
  <si>
    <t>3,94</t>
  </si>
  <si>
    <t>5.581.000</t>
  </si>
  <si>
    <t>1947-1952</t>
  </si>
  <si>
    <t>Adolfo Ruiz Cortines</t>
  </si>
  <si>
    <t>2,69</t>
  </si>
  <si>
    <t>310,6</t>
  </si>
  <si>
    <t>4,43</t>
  </si>
  <si>
    <t>5.978.000</t>
  </si>
  <si>
    <t>3,77</t>
  </si>
  <si>
    <t>332,4</t>
  </si>
  <si>
    <t>5,1</t>
  </si>
  <si>
    <t>7.250.000</t>
  </si>
  <si>
    <t>949.99</t>
  </si>
  <si>
    <t>4,75</t>
  </si>
  <si>
    <t>379,8</t>
  </si>
  <si>
    <t>5,27</t>
  </si>
  <si>
    <t>8.482.000</t>
  </si>
  <si>
    <t>5,14</t>
  </si>
  <si>
    <t>411,5</t>
  </si>
  <si>
    <t>8.567.000</t>
  </si>
  <si>
    <t>5,53</t>
  </si>
  <si>
    <t>442,1</t>
  </si>
  <si>
    <t>4,68</t>
  </si>
  <si>
    <t>8.641.000</t>
  </si>
  <si>
    <t>5,62</t>
  </si>
  <si>
    <t>449,8</t>
  </si>
  <si>
    <t>4,28</t>
  </si>
  <si>
    <t>8.265.000</t>
  </si>
  <si>
    <t>1953-1958</t>
  </si>
  <si>
    <t>2.326,20</t>
  </si>
  <si>
    <t>Adolfo López Mateos</t>
  </si>
  <si>
    <t>6,24</t>
  </si>
  <si>
    <t>499,1</t>
  </si>
  <si>
    <t>8.667.000</t>
  </si>
  <si>
    <t>6,32</t>
  </si>
  <si>
    <t>505,4</t>
  </si>
  <si>
    <t>3,96</t>
  </si>
  <si>
    <t>8.427.000</t>
  </si>
  <si>
    <t>6,68</t>
  </si>
  <si>
    <t>534,7</t>
  </si>
  <si>
    <t>3,86</t>
  </si>
  <si>
    <t>8.564.000</t>
  </si>
  <si>
    <t>7,1</t>
  </si>
  <si>
    <t>567,8</t>
  </si>
  <si>
    <t>3,8</t>
  </si>
  <si>
    <t>8.765.000</t>
  </si>
  <si>
    <t>7,94</t>
  </si>
  <si>
    <t>635,5</t>
  </si>
  <si>
    <t>3,82</t>
  </si>
  <si>
    <t>9.452.000</t>
  </si>
  <si>
    <t>8,48</t>
  </si>
  <si>
    <t>3,45</t>
  </si>
  <si>
    <t>9.747.000</t>
  </si>
  <si>
    <t>1959-1964</t>
  </si>
  <si>
    <t>3.420,50</t>
  </si>
  <si>
    <t>Gustavo Díaz Ordaz</t>
  </si>
  <si>
    <t>21,5</t>
  </si>
  <si>
    <t>9,31</t>
  </si>
  <si>
    <t>744,5</t>
  </si>
  <si>
    <t>3,48</t>
  </si>
  <si>
    <t>1.980.000</t>
  </si>
  <si>
    <t>16,28</t>
  </si>
  <si>
    <t>10,18</t>
  </si>
  <si>
    <t>814,4</t>
  </si>
  <si>
    <t>3,43</t>
  </si>
  <si>
    <t>2.078.000</t>
  </si>
  <si>
    <t>11,15</t>
  </si>
  <si>
    <t>891,7</t>
  </si>
  <si>
    <t>2.186.000</t>
  </si>
  <si>
    <t>13,14</t>
  </si>
  <si>
    <t>1050,8</t>
  </si>
  <si>
    <t>3,65</t>
  </si>
  <si>
    <t>2.479.000</t>
  </si>
  <si>
    <t>14,17</t>
  </si>
  <si>
    <t>1133,8</t>
  </si>
  <si>
    <t>3,56</t>
  </si>
  <si>
    <t>2.576.000</t>
  </si>
  <si>
    <t>18,31</t>
  </si>
  <si>
    <t>1465,1</t>
  </si>
  <si>
    <t>3.212.000</t>
  </si>
  <si>
    <t>1965-1970</t>
  </si>
  <si>
    <t>6.100,30</t>
  </si>
  <si>
    <t>Luis Echeverría Álvarez</t>
  </si>
  <si>
    <t>20,46</t>
  </si>
  <si>
    <t>1637,1</t>
  </si>
  <si>
    <t>4,18</t>
  </si>
  <si>
    <t>3.410.000</t>
  </si>
  <si>
    <t>23,44</t>
  </si>
  <si>
    <t>1875,3</t>
  </si>
  <si>
    <t>4,15</t>
  </si>
  <si>
    <t>3.662.000</t>
  </si>
  <si>
    <t>28,13</t>
  </si>
  <si>
    <t>2250,5</t>
  </si>
  <si>
    <t>4,07</t>
  </si>
  <si>
    <t>3.907.000</t>
  </si>
  <si>
    <t>31,15</t>
  </si>
  <si>
    <t>2491,8</t>
  </si>
  <si>
    <t>3,46</t>
  </si>
  <si>
    <t>3.753.000</t>
  </si>
  <si>
    <t>34,06</t>
  </si>
  <si>
    <t>2724,8</t>
  </si>
  <si>
    <t>3,1</t>
  </si>
  <si>
    <t>3.548.000</t>
  </si>
  <si>
    <t>60,84</t>
  </si>
  <si>
    <t>3042,1</t>
  </si>
  <si>
    <t>4,44</t>
  </si>
  <si>
    <t>5.070.000</t>
  </si>
  <si>
    <t>1971-1976</t>
  </si>
  <si>
    <t>14.021,60</t>
  </si>
  <si>
    <t>José López Portillo</t>
  </si>
  <si>
    <t>66,91</t>
  </si>
  <si>
    <t>2942,4</t>
  </si>
  <si>
    <t>3,62</t>
  </si>
  <si>
    <t>4.461.000</t>
  </si>
  <si>
    <t>79,14</t>
  </si>
  <si>
    <t>3484,7</t>
  </si>
  <si>
    <t>3,39</t>
  </si>
  <si>
    <t>4.397.000</t>
  </si>
  <si>
    <t>99,33</t>
  </si>
  <si>
    <t>4362,5</t>
  </si>
  <si>
    <t>3,24</t>
  </si>
  <si>
    <t>4.515.000</t>
  </si>
  <si>
    <t>74,49</t>
  </si>
  <si>
    <t>3.201,25</t>
  </si>
  <si>
    <t>1,7</t>
  </si>
  <si>
    <t>2.661.000</t>
  </si>
  <si>
    <t>87,18</t>
  </si>
  <si>
    <t>3.332,64</t>
  </si>
  <si>
    <t>1,45</t>
  </si>
  <si>
    <t>2.422.000</t>
  </si>
  <si>
    <t>**1982</t>
  </si>
  <si>
    <t>394,45</t>
  </si>
  <si>
    <t>2.642,87</t>
  </si>
  <si>
    <t>4,11</t>
  </si>
  <si>
    <t>7.442.000</t>
  </si>
  <si>
    <t>1977-1982</t>
  </si>
  <si>
    <t>19.966,36</t>
  </si>
  <si>
    <t>Miguel de la Madrid Hurtado </t>
  </si>
  <si>
    <t>445,56</t>
  </si>
  <si>
    <t>2.761,47</t>
  </si>
  <si>
    <t>2,55</t>
  </si>
  <si>
    <t>11.694.000</t>
  </si>
  <si>
    <t>697,04</t>
  </si>
  <si>
    <t>3.319,73</t>
  </si>
  <si>
    <t>2,43</t>
  </si>
  <si>
    <t>11.390.000</t>
  </si>
  <si>
    <t>1.319,53</t>
  </si>
  <si>
    <t>2.948,66</t>
  </si>
  <si>
    <t>2,87</t>
  </si>
  <si>
    <t>13.380.000</t>
  </si>
  <si>
    <t>2.767,03</t>
  </si>
  <si>
    <t>3.025,73</t>
  </si>
  <si>
    <t>3,63</t>
  </si>
  <si>
    <t>17.080.000</t>
  </si>
  <si>
    <t>7.888,52</t>
  </si>
  <si>
    <t>3.545,40</t>
  </si>
  <si>
    <t>4,25</t>
  </si>
  <si>
    <t>28.070.000</t>
  </si>
  <si>
    <t>Miguel de la Madrid Hurtado</t>
  </si>
  <si>
    <t>9.290,32</t>
  </si>
  <si>
    <t>4.048,07</t>
  </si>
  <si>
    <t>2,45</t>
  </si>
  <si>
    <t>25.880.000</t>
  </si>
  <si>
    <t>1983-1988</t>
  </si>
  <si>
    <t>19.649,06</t>
  </si>
  <si>
    <t>Carlos Salinas de Gortari</t>
  </si>
  <si>
    <t>12.920,01</t>
  </si>
  <si>
    <t>4.821,80</t>
  </si>
  <si>
    <t>2,59</t>
  </si>
  <si>
    <t>30.190.000</t>
  </si>
  <si>
    <t>16.258,06</t>
  </si>
  <si>
    <t>5.526,38</t>
  </si>
  <si>
    <t>2,42</t>
  </si>
  <si>
    <t>31.090.000</t>
  </si>
  <si>
    <t>18.316,21</t>
  </si>
  <si>
    <t>5.959,01</t>
  </si>
  <si>
    <t>2,12</t>
  </si>
  <si>
    <t>29.830.000</t>
  </si>
  <si>
    <t>18.956,55</t>
  </si>
  <si>
    <t>6.084,79</t>
  </si>
  <si>
    <t>1,84</t>
  </si>
  <si>
    <t>27.470.000</t>
  </si>
  <si>
    <t>*1993</t>
  </si>
  <si>
    <t>19.179,40</t>
  </si>
  <si>
    <t>6.167,01</t>
  </si>
  <si>
    <t>1,23</t>
  </si>
  <si>
    <t>25.500.000</t>
  </si>
  <si>
    <t>33.851,16</t>
  </si>
  <si>
    <t>6.363,00</t>
  </si>
  <si>
    <t>1,9</t>
  </si>
  <si>
    <t>41.230.000</t>
  </si>
  <si>
    <t>1989-1994</t>
  </si>
  <si>
    <t>34.921,99</t>
  </si>
  <si>
    <t>Ernesto Zedillo Ponce de León</t>
  </si>
  <si>
    <t>47.211,38</t>
  </si>
  <si>
    <t>6.179,50</t>
  </si>
  <si>
    <t>2,04</t>
  </si>
  <si>
    <t>47.210.000</t>
  </si>
  <si>
    <t>53.103,50</t>
  </si>
  <si>
    <t>6.756,17</t>
  </si>
  <si>
    <t>43.170.000</t>
  </si>
  <si>
    <t>59.452,09</t>
  </si>
  <si>
    <t>7.376,19</t>
  </si>
  <si>
    <t>1,5</t>
  </si>
  <si>
    <t>41.570.000</t>
  </si>
  <si>
    <t>74.481,71</t>
  </si>
  <si>
    <t>7.493,13</t>
  </si>
  <si>
    <t>1,55</t>
  </si>
  <si>
    <t>45.690.000</t>
  </si>
  <si>
    <t>68.762,01</t>
  </si>
  <si>
    <t>7.222,90</t>
  </si>
  <si>
    <t>1,2</t>
  </si>
  <si>
    <t>37.990.000</t>
  </si>
  <si>
    <t>79.383,44</t>
  </si>
  <si>
    <t>8.295,03</t>
  </si>
  <si>
    <t>1,19</t>
  </si>
  <si>
    <t>40.090.000</t>
  </si>
  <si>
    <t>1995-2000</t>
  </si>
  <si>
    <t>43.322,92</t>
  </si>
  <si>
    <t>Vicente Fox Quesada</t>
  </si>
  <si>
    <t>77.033,50</t>
  </si>
  <si>
    <t>8.400,60</t>
  </si>
  <si>
    <t>1,09</t>
  </si>
  <si>
    <t>91.768,78</t>
  </si>
  <si>
    <t>8.857,99</t>
  </si>
  <si>
    <t>104.851,38</t>
  </si>
  <si>
    <t>9.361,73</t>
  </si>
  <si>
    <t>1,33</t>
  </si>
  <si>
    <t>121.126,07</t>
  </si>
  <si>
    <t>10.795,55</t>
  </si>
  <si>
    <t>1,37</t>
  </si>
  <si>
    <t>Vicente Fox Quesada  </t>
  </si>
  <si>
    <t>126.414,95</t>
  </si>
  <si>
    <t>11.803,45</t>
  </si>
  <si>
    <t>1,32</t>
  </si>
  <si>
    <t>132.481,19</t>
  </si>
  <si>
    <t>12.176,58</t>
  </si>
  <si>
    <t>1,25</t>
  </si>
  <si>
    <t>2001-2006</t>
  </si>
  <si>
    <t>61.395,90</t>
  </si>
  <si>
    <t>Felipe Calderón Hinojosa</t>
  </si>
  <si>
    <t>140.817,60</t>
  </si>
  <si>
    <t>12.919,05</t>
  </si>
  <si>
    <t>1,22</t>
  </si>
  <si>
    <t>184.100,25</t>
  </si>
  <si>
    <t>13.369,66</t>
  </si>
  <si>
    <t>1,49</t>
  </si>
  <si>
    <t>150.125,24</t>
  </si>
  <si>
    <t>11.512,67</t>
  </si>
  <si>
    <t>1,26</t>
  </si>
  <si>
    <t>148.457,48</t>
  </si>
  <si>
    <t>11.991,72</t>
  </si>
  <si>
    <t>1,14</t>
  </si>
  <si>
    <t>165.910,52</t>
  </si>
  <si>
    <t>11.868,81</t>
  </si>
  <si>
    <t>1,15</t>
  </si>
  <si>
    <t>165.235,05</t>
  </si>
  <si>
    <t>12.739,39</t>
  </si>
  <si>
    <t>1,07</t>
  </si>
  <si>
    <t>2007-2012</t>
  </si>
  <si>
    <t>74.401,30</t>
  </si>
  <si>
    <t>Enrique Peña Nieto</t>
  </si>
  <si>
    <t>3,9</t>
  </si>
  <si>
    <t>182.512,66</t>
  </si>
  <si>
    <t>13.948,98</t>
  </si>
  <si>
    <t>1,12</t>
  </si>
  <si>
    <t>3,91</t>
  </si>
  <si>
    <t>238.827,41</t>
  </si>
  <si>
    <t>16.208,39</t>
  </si>
  <si>
    <t>307.502,93</t>
  </si>
  <si>
    <t>17.733,73</t>
  </si>
  <si>
    <t>1,66</t>
  </si>
  <si>
    <t>4,19</t>
  </si>
  <si>
    <t>405.961,81</t>
  </si>
  <si>
    <t>19.649,65</t>
  </si>
  <si>
    <t>2,02</t>
  </si>
  <si>
    <t>9,58</t>
  </si>
  <si>
    <t>421.176,55</t>
  </si>
  <si>
    <t>21.336,20</t>
  </si>
  <si>
    <t>1,92</t>
  </si>
  <si>
    <t>10,39</t>
  </si>
  <si>
    <t>431.976,96</t>
  </si>
  <si>
    <t>21.950,05</t>
  </si>
  <si>
    <t>2013-2018</t>
  </si>
  <si>
    <t>110.827,01</t>
  </si>
  <si>
    <t> Andrés M. López Obrador</t>
  </si>
  <si>
    <t>463.204,38</t>
  </si>
  <si>
    <t>24.573,18</t>
  </si>
  <si>
    <t>219.614,16</t>
  </si>
  <si>
    <t>11.024,81</t>
  </si>
  <si>
    <t>0,94</t>
  </si>
  <si>
    <t>414,000 </t>
  </si>
  <si>
    <t>1,60%</t>
  </si>
  <si>
    <t>−1.71</t>
  </si>
  <si>
    <t>292.655 </t>
  </si>
  <si>
    <t>2,10%</t>
  </si>
  <si>
    <t>−13.26</t>
  </si>
  <si>
    <t>2,00%</t>
  </si>
  <si>
    <t>2.9%*</t>
  </si>
  <si>
    <t>~311.3*</t>
  </si>
  <si>
    <t>~550,000</t>
  </si>
  <si>
    <t>~32,500</t>
  </si>
  <si>
    <t>~2.1%</t>
  </si>
  <si>
    <t>~$434,800</t>
  </si>
  <si>
    <t>2019-2024</t>
  </si>
  <si>
    <t xml:space="preserve">Claudia Sheinbaum Pardo </t>
  </si>
  <si>
    <t>2025-2030</t>
  </si>
  <si>
    <t> -2.29</t>
  </si>
  <si>
    <t>Exportaciones Totales INEGI</t>
  </si>
  <si>
    <t>Millones Dls</t>
  </si>
  <si>
    <t xml:space="preserve">Petroleo </t>
  </si>
  <si>
    <t>Export. Millones de Dls</t>
  </si>
  <si>
    <t>Import Millones de Dls</t>
  </si>
  <si>
    <t> -2.83</t>
  </si>
  <si>
    <t>Fuente: Recuperado de México Mágico (http://www.mexicomaxico.org/Voto/super.htm)  y actualizado con datos de Banco Mundial, INEGI, Banco de México y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</si>
</sst>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-* #,##0.00_-;\-* #,##0.00_-;_-* &quot;-&quot;??_-;_-@"/>
    <numFmt numFmtId="165" formatCode="0.000"/>
    <numFmt numFmtId="166" formatCode="0.0000"/>
    <numFmt numFmtId="167" formatCode="0.0"/>
    <numFmt numFmtId="168" formatCode="_-* #,##0.0_-;\-* #,##0.0_-;_-* &quot;-&quot;??_-;_-@_-"/>
    <numFmt numFmtId="169" formatCode="_-* #,##0_-;\-* #,##0_-;_-* &quot;-&quot;??_-;_-@_-"/>
    <numFmt numFmtId="170" formatCode="#,##0.0"/>
  </numFmts>
  <fonts count="10">
    <font>
      <sz val="12"/>
      <color theme="1"/>
      <name val="Aptos Narrow"/>
      <scheme val="minor"/>
    </font>
    <font>
      <b/>
      <sz val="14"/>
      <color theme="1"/>
      <name val="Times New Roman"/>
      <family val="1"/>
    </font>
    <font>
      <sz val="12"/>
      <name val="Aptos Narrow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scheme val="minor"/>
    </font>
    <font>
      <sz val="12"/>
      <color theme="1"/>
      <name val="Aptos Narrow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9" xfId="0" applyNumberFormat="1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166" fontId="4" fillId="4" borderId="9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9" fontId="4" fillId="4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4" fontId="4" fillId="4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4" fontId="5" fillId="0" borderId="4" xfId="0" quotePrefix="1" applyNumberFormat="1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0" fontId="4" fillId="4" borderId="17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2" borderId="22" xfId="0" applyFont="1" applyFill="1" applyBorder="1"/>
    <xf numFmtId="0" fontId="8" fillId="3" borderId="22" xfId="0" applyFont="1" applyFill="1" applyBorder="1"/>
    <xf numFmtId="0" fontId="8" fillId="2" borderId="14" xfId="0" applyFont="1" applyFill="1" applyBorder="1"/>
    <xf numFmtId="0" fontId="8" fillId="3" borderId="14" xfId="0" applyFont="1" applyFill="1" applyBorder="1"/>
    <xf numFmtId="170" fontId="5" fillId="2" borderId="9" xfId="1" applyNumberFormat="1" applyFont="1" applyFill="1" applyBorder="1" applyAlignment="1">
      <alignment horizontal="center" vertical="center"/>
    </xf>
    <xf numFmtId="170" fontId="4" fillId="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left" vertical="center" indent="1"/>
    </xf>
    <xf numFmtId="169" fontId="5" fillId="0" borderId="9" xfId="1" applyNumberFormat="1" applyFont="1" applyFill="1" applyBorder="1" applyAlignment="1">
      <alignment horizontal="center" vertical="center"/>
    </xf>
    <xf numFmtId="168" fontId="5" fillId="0" borderId="9" xfId="1" applyNumberFormat="1" applyFont="1" applyFill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0" fontId="9" fillId="0" borderId="0" xfId="0" applyFont="1"/>
    <xf numFmtId="170" fontId="5" fillId="2" borderId="9" xfId="0" applyNumberFormat="1" applyFont="1" applyFill="1" applyBorder="1" applyAlignment="1">
      <alignment horizontal="center" vertical="center"/>
    </xf>
    <xf numFmtId="165" fontId="4" fillId="4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4" fontId="5" fillId="0" borderId="4" xfId="1" applyNumberFormat="1" applyFont="1" applyBorder="1" applyAlignment="1">
      <alignment horizontal="left" vertical="center" indent="7"/>
    </xf>
    <xf numFmtId="167" fontId="5" fillId="2" borderId="4" xfId="0" applyNumberFormat="1" applyFont="1" applyFill="1" applyBorder="1" applyAlignment="1">
      <alignment horizontal="center" vertical="center"/>
    </xf>
    <xf numFmtId="167" fontId="4" fillId="4" borderId="4" xfId="0" applyNumberFormat="1" applyFont="1" applyFill="1" applyBorder="1" applyAlignment="1">
      <alignment horizontal="center" vertical="center"/>
    </xf>
    <xf numFmtId="170" fontId="5" fillId="2" borderId="4" xfId="0" applyNumberFormat="1" applyFont="1" applyFill="1" applyBorder="1" applyAlignment="1">
      <alignment horizontal="center" vertical="center"/>
    </xf>
    <xf numFmtId="170" fontId="4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0" xfId="0" applyFont="1" applyFill="1"/>
    <xf numFmtId="0" fontId="1" fillId="0" borderId="23" xfId="0" applyFont="1" applyFill="1" applyBorder="1" applyAlignment="1">
      <alignment horizontal="center" vertical="center"/>
    </xf>
    <xf numFmtId="0" fontId="2" fillId="0" borderId="23" xfId="0" applyFont="1" applyFill="1" applyBorder="1"/>
    <xf numFmtId="0" fontId="5" fillId="3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3"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DATOS 1935-2024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Z3:AC108">
  <tableColumns count="4">
    <tableColumn id="1" xr3:uid="{00000000-0010-0000-0000-000001000000}" name="MN $ Corri"/>
    <tableColumn id="2" xr3:uid="{00000000-0010-0000-0000-000002000000}" name="Millones Dls"/>
    <tableColumn id="3" xr3:uid="{00000000-0010-0000-0000-000003000000}" name="% PIB "/>
    <tableColumn id="4" xr3:uid="{00000000-0010-0000-0000-000004000000}" name="Pesos constantes (Base 2018)"/>
  </tableColumns>
  <tableStyleInfo name="DATOS 1935-20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L127"/>
  <sheetViews>
    <sheetView tabSelected="1" topLeftCell="R1" zoomScale="33" zoomScaleNormal="81" workbookViewId="0">
      <selection activeCell="AD30" sqref="AD30"/>
    </sheetView>
  </sheetViews>
  <sheetFormatPr baseColWidth="10" defaultColWidth="11.1640625" defaultRowHeight="15" customHeight="1"/>
  <cols>
    <col min="2" max="2" width="36.33203125" customWidth="1"/>
    <col min="3" max="3" width="12.33203125" bestFit="1" customWidth="1"/>
    <col min="4" max="4" width="11.5" customWidth="1"/>
    <col min="5" max="5" width="17.5" customWidth="1"/>
    <col min="6" max="6" width="18.33203125" bestFit="1" customWidth="1"/>
    <col min="7" max="7" width="18.1640625" customWidth="1"/>
    <col min="8" max="8" width="9.83203125" bestFit="1" customWidth="1"/>
    <col min="9" max="9" width="9.6640625" customWidth="1"/>
    <col min="10" max="10" width="9.83203125" customWidth="1"/>
    <col min="11" max="11" width="8.83203125" customWidth="1"/>
    <col min="12" max="13" width="9" customWidth="1"/>
    <col min="14" max="14" width="23.6640625" bestFit="1" customWidth="1"/>
    <col min="15" max="15" width="25" bestFit="1" customWidth="1"/>
    <col min="16" max="16" width="21" bestFit="1" customWidth="1"/>
    <col min="17" max="17" width="26.83203125" bestFit="1" customWidth="1"/>
    <col min="18" max="18" width="30.6640625" bestFit="1" customWidth="1"/>
    <col min="19" max="19" width="34.33203125" bestFit="1" customWidth="1"/>
    <col min="20" max="20" width="26.83203125" bestFit="1" customWidth="1"/>
    <col min="21" max="21" width="26.1640625" bestFit="1" customWidth="1"/>
    <col min="22" max="22" width="10.83203125" bestFit="1" customWidth="1"/>
    <col min="23" max="23" width="20.1640625" customWidth="1"/>
    <col min="24" max="24" width="8.83203125" customWidth="1"/>
    <col min="25" max="25" width="8.33203125" customWidth="1"/>
    <col min="26" max="26" width="14.1640625" bestFit="1" customWidth="1"/>
    <col min="27" max="27" width="14.33203125" bestFit="1" customWidth="1"/>
    <col min="28" max="28" width="9.33203125" bestFit="1" customWidth="1"/>
    <col min="29" max="29" width="33" bestFit="1" customWidth="1"/>
    <col min="30" max="30" width="15.33203125" bestFit="1" customWidth="1"/>
    <col min="31" max="31" width="8.6640625" bestFit="1" customWidth="1"/>
    <col min="32" max="32" width="6.1640625" customWidth="1"/>
    <col min="33" max="33" width="6.33203125" customWidth="1"/>
    <col min="34" max="34" width="6.83203125" customWidth="1"/>
    <col min="35" max="35" width="16.1640625" customWidth="1"/>
    <col min="36" max="36" width="13.5" customWidth="1"/>
    <col min="37" max="37" width="20.1640625" customWidth="1"/>
    <col min="38" max="38" width="8.83203125" customWidth="1"/>
    <col min="39" max="39" width="8.33203125" customWidth="1"/>
    <col min="40" max="40" width="13.1640625" customWidth="1"/>
    <col min="41" max="41" width="8.83203125" customWidth="1"/>
    <col min="42" max="42" width="10.5" customWidth="1"/>
    <col min="43" max="43" width="9.5" customWidth="1"/>
    <col min="44" max="44" width="9.6640625" customWidth="1"/>
    <col min="45" max="45" width="14.33203125" bestFit="1" customWidth="1"/>
    <col min="46" max="46" width="9.6640625" customWidth="1"/>
    <col min="47" max="47" width="8.33203125" customWidth="1"/>
    <col min="48" max="48" width="13.33203125" bestFit="1" customWidth="1"/>
    <col min="49" max="49" width="14.33203125" bestFit="1" customWidth="1"/>
    <col min="50" max="50" width="11.6640625" customWidth="1"/>
    <col min="51" max="51" width="10.5" customWidth="1"/>
    <col min="52" max="52" width="12.1640625" customWidth="1"/>
    <col min="53" max="53" width="14.33203125" bestFit="1" customWidth="1"/>
    <col min="54" max="54" width="11.6640625" customWidth="1"/>
    <col min="55" max="55" width="14.33203125" bestFit="1" customWidth="1"/>
    <col min="56" max="56" width="11.6640625" customWidth="1"/>
    <col min="57" max="57" width="14.33203125" bestFit="1" customWidth="1"/>
    <col min="58" max="58" width="11.6640625" customWidth="1"/>
    <col min="59" max="59" width="15" bestFit="1" customWidth="1"/>
    <col min="60" max="60" width="11.6640625" customWidth="1"/>
    <col min="61" max="61" width="14.33203125" bestFit="1" customWidth="1"/>
    <col min="62" max="62" width="15.1640625" customWidth="1"/>
    <col min="63" max="63" width="12.33203125" bestFit="1" customWidth="1"/>
    <col min="64" max="64" width="27.83203125" bestFit="1" customWidth="1"/>
  </cols>
  <sheetData>
    <row r="2" spans="2:64" ht="66" customHeight="1">
      <c r="B2" s="119" t="s">
        <v>0</v>
      </c>
      <c r="C2" s="119" t="s">
        <v>1</v>
      </c>
      <c r="D2" s="121" t="s">
        <v>2</v>
      </c>
      <c r="E2" s="122"/>
      <c r="F2" s="1" t="s">
        <v>3</v>
      </c>
      <c r="G2" s="3" t="s">
        <v>4</v>
      </c>
      <c r="H2" s="123" t="s">
        <v>5</v>
      </c>
      <c r="I2" s="122"/>
      <c r="J2" s="124" t="s">
        <v>6</v>
      </c>
      <c r="K2" s="122"/>
      <c r="L2" s="124" t="s">
        <v>7</v>
      </c>
      <c r="M2" s="122"/>
      <c r="N2" s="125" t="s">
        <v>8</v>
      </c>
      <c r="O2" s="126"/>
      <c r="P2" s="130"/>
      <c r="Q2" s="134" t="s">
        <v>9</v>
      </c>
      <c r="R2" s="135"/>
      <c r="S2" s="135"/>
      <c r="T2" s="127" t="s">
        <v>389</v>
      </c>
      <c r="U2" s="126"/>
      <c r="V2" s="122"/>
      <c r="W2" s="125" t="s">
        <v>10</v>
      </c>
      <c r="X2" s="126"/>
      <c r="Y2" s="122"/>
      <c r="Z2" s="125" t="s">
        <v>11</v>
      </c>
      <c r="AA2" s="126"/>
      <c r="AB2" s="126"/>
      <c r="AC2" s="122"/>
      <c r="AD2" s="127" t="s">
        <v>12</v>
      </c>
      <c r="AE2" s="122"/>
      <c r="AF2" s="125" t="s">
        <v>13</v>
      </c>
      <c r="AG2" s="126"/>
      <c r="AH2" s="122"/>
      <c r="AI2" s="2" t="s">
        <v>14</v>
      </c>
      <c r="AJ2" s="2" t="s">
        <v>15</v>
      </c>
      <c r="AK2" s="125" t="s">
        <v>16</v>
      </c>
      <c r="AL2" s="126"/>
      <c r="AM2" s="126"/>
      <c r="AN2" s="123" t="s">
        <v>17</v>
      </c>
      <c r="AO2" s="122"/>
      <c r="AP2" s="129" t="s">
        <v>18</v>
      </c>
      <c r="AQ2" s="126"/>
      <c r="AR2" s="122"/>
      <c r="AS2" s="121" t="s">
        <v>19</v>
      </c>
      <c r="AT2" s="126"/>
      <c r="AU2" s="126"/>
      <c r="AV2" s="122"/>
      <c r="AW2" s="124" t="s">
        <v>20</v>
      </c>
      <c r="AX2" s="126"/>
      <c r="AY2" s="126"/>
      <c r="AZ2" s="122"/>
      <c r="BA2" s="123" t="s">
        <v>21</v>
      </c>
      <c r="BB2" s="122"/>
      <c r="BC2" s="123" t="s">
        <v>22</v>
      </c>
      <c r="BD2" s="122"/>
      <c r="BE2" s="123" t="s">
        <v>23</v>
      </c>
      <c r="BF2" s="122"/>
      <c r="BG2" s="123" t="s">
        <v>24</v>
      </c>
      <c r="BH2" s="122"/>
      <c r="BI2" s="3" t="s">
        <v>25</v>
      </c>
      <c r="BJ2" s="3" t="s">
        <v>387</v>
      </c>
      <c r="BK2" s="128" t="s">
        <v>26</v>
      </c>
      <c r="BL2" s="119" t="s">
        <v>0</v>
      </c>
    </row>
    <row r="3" spans="2:64" ht="15.75" customHeight="1">
      <c r="B3" s="120"/>
      <c r="C3" s="120"/>
      <c r="D3" s="4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33</v>
      </c>
      <c r="K3" s="6" t="s">
        <v>34</v>
      </c>
      <c r="L3" s="7" t="s">
        <v>33</v>
      </c>
      <c r="M3" s="5" t="s">
        <v>35</v>
      </c>
      <c r="N3" s="5" t="s">
        <v>36</v>
      </c>
      <c r="O3" s="5" t="s">
        <v>37</v>
      </c>
      <c r="P3" s="5" t="s">
        <v>38</v>
      </c>
      <c r="Q3" s="131" t="s">
        <v>39</v>
      </c>
      <c r="R3" s="131" t="s">
        <v>40</v>
      </c>
      <c r="S3" s="132" t="s">
        <v>41</v>
      </c>
      <c r="T3" s="1" t="s">
        <v>390</v>
      </c>
      <c r="U3" s="5" t="s">
        <v>391</v>
      </c>
      <c r="V3" s="5" t="s">
        <v>42</v>
      </c>
      <c r="W3" s="1" t="s">
        <v>388</v>
      </c>
      <c r="X3" s="5" t="s">
        <v>32</v>
      </c>
      <c r="Y3" s="1" t="s">
        <v>43</v>
      </c>
      <c r="Z3" s="5" t="s">
        <v>44</v>
      </c>
      <c r="AA3" s="1" t="s">
        <v>388</v>
      </c>
      <c r="AB3" s="5" t="s">
        <v>45</v>
      </c>
      <c r="AC3" s="5" t="s">
        <v>46</v>
      </c>
      <c r="AD3" s="1" t="s">
        <v>47</v>
      </c>
      <c r="AE3" s="1" t="s">
        <v>43</v>
      </c>
      <c r="AF3" s="8" t="s">
        <v>48</v>
      </c>
      <c r="AG3" s="8" t="s">
        <v>49</v>
      </c>
      <c r="AH3" s="8" t="s">
        <v>50</v>
      </c>
      <c r="AI3" s="8" t="s">
        <v>51</v>
      </c>
      <c r="AJ3" s="1" t="s">
        <v>52</v>
      </c>
      <c r="AK3" s="1" t="s">
        <v>388</v>
      </c>
      <c r="AL3" s="5" t="s">
        <v>32</v>
      </c>
      <c r="AM3" s="5" t="s">
        <v>43</v>
      </c>
      <c r="AN3" s="9" t="s">
        <v>53</v>
      </c>
      <c r="AO3" s="10" t="s">
        <v>32</v>
      </c>
      <c r="AP3" s="1" t="s">
        <v>54</v>
      </c>
      <c r="AQ3" s="1" t="s">
        <v>55</v>
      </c>
      <c r="AR3" s="1" t="s">
        <v>43</v>
      </c>
      <c r="AS3" s="1" t="s">
        <v>388</v>
      </c>
      <c r="AT3" s="1" t="s">
        <v>32</v>
      </c>
      <c r="AU3" s="1" t="s">
        <v>43</v>
      </c>
      <c r="AV3" s="1" t="s">
        <v>56</v>
      </c>
      <c r="AW3" s="1" t="s">
        <v>388</v>
      </c>
      <c r="AX3" s="3" t="s">
        <v>57</v>
      </c>
      <c r="AY3" s="3" t="s">
        <v>58</v>
      </c>
      <c r="AZ3" s="3" t="s">
        <v>59</v>
      </c>
      <c r="BA3" s="1" t="s">
        <v>388</v>
      </c>
      <c r="BB3" s="3" t="s">
        <v>57</v>
      </c>
      <c r="BC3" s="1" t="s">
        <v>388</v>
      </c>
      <c r="BD3" s="3" t="s">
        <v>57</v>
      </c>
      <c r="BE3" s="1" t="s">
        <v>388</v>
      </c>
      <c r="BF3" s="3" t="s">
        <v>57</v>
      </c>
      <c r="BG3" s="1" t="s">
        <v>388</v>
      </c>
      <c r="BH3" s="3" t="s">
        <v>57</v>
      </c>
      <c r="BI3" s="1" t="s">
        <v>388</v>
      </c>
      <c r="BJ3" s="1" t="s">
        <v>388</v>
      </c>
      <c r="BK3" s="120"/>
      <c r="BL3" s="120"/>
    </row>
    <row r="4" spans="2:64" ht="15.75" customHeight="1">
      <c r="B4" s="11" t="s">
        <v>60</v>
      </c>
      <c r="C4" s="12">
        <v>1935</v>
      </c>
      <c r="D4" s="13">
        <v>715.56116574984696</v>
      </c>
      <c r="E4" s="14">
        <v>7.5627795078895073</v>
      </c>
      <c r="F4" s="15">
        <v>17.91</v>
      </c>
      <c r="G4" s="102">
        <f>(D4/F4)*1000</f>
        <v>39953.163916797705</v>
      </c>
      <c r="H4" s="14" t="s">
        <v>61</v>
      </c>
      <c r="I4" s="14">
        <v>0</v>
      </c>
      <c r="J4" s="14">
        <v>2.99</v>
      </c>
      <c r="K4" s="16">
        <v>13.8</v>
      </c>
      <c r="L4" s="17">
        <v>6.7000000000000002E-3</v>
      </c>
      <c r="M4" s="18" t="s">
        <v>62</v>
      </c>
      <c r="N4" s="110">
        <v>1.5</v>
      </c>
      <c r="O4" s="18">
        <v>1.5E-3</v>
      </c>
      <c r="P4" s="12">
        <v>0</v>
      </c>
      <c r="Q4" s="114">
        <v>83194.600000000006</v>
      </c>
      <c r="R4" s="17">
        <v>124.79</v>
      </c>
      <c r="S4" s="19">
        <v>-57.87</v>
      </c>
      <c r="T4" s="20" t="s">
        <v>63</v>
      </c>
      <c r="U4" s="12" t="s">
        <v>63</v>
      </c>
      <c r="V4" s="12" t="s">
        <v>63</v>
      </c>
      <c r="W4" s="12">
        <v>208.4</v>
      </c>
      <c r="X4" s="14">
        <v>0.16550000000000001</v>
      </c>
      <c r="Y4" s="20">
        <v>16.53</v>
      </c>
      <c r="Z4" s="21" t="s">
        <v>63</v>
      </c>
      <c r="AA4" s="21" t="s">
        <v>63</v>
      </c>
      <c r="AB4" s="21" t="s">
        <v>63</v>
      </c>
      <c r="AC4" s="21" t="s">
        <v>63</v>
      </c>
      <c r="AD4" s="22" t="s">
        <v>63</v>
      </c>
      <c r="AE4" s="20" t="s">
        <v>63</v>
      </c>
      <c r="AF4" s="12" t="s">
        <v>63</v>
      </c>
      <c r="AG4" s="12" t="s">
        <v>63</v>
      </c>
      <c r="AH4" s="12" t="s">
        <v>63</v>
      </c>
      <c r="AI4" s="12" t="s">
        <v>63</v>
      </c>
      <c r="AJ4" s="20" t="s">
        <v>63</v>
      </c>
      <c r="AK4" s="12">
        <v>93.2</v>
      </c>
      <c r="AL4" s="14" t="s">
        <v>64</v>
      </c>
      <c r="AM4" s="12">
        <v>7.39</v>
      </c>
      <c r="AN4" s="20" t="s">
        <v>63</v>
      </c>
      <c r="AO4" s="20" t="s">
        <v>63</v>
      </c>
      <c r="AP4" s="20">
        <v>1.2E-2</v>
      </c>
      <c r="AQ4" s="20">
        <v>3.83</v>
      </c>
      <c r="AR4" s="20">
        <v>0.26</v>
      </c>
      <c r="AS4" s="20">
        <v>322.41000000000003</v>
      </c>
      <c r="AT4" s="20">
        <v>2.2200000000000002</v>
      </c>
      <c r="AU4" s="20">
        <v>25.57</v>
      </c>
      <c r="AV4" s="20" t="s">
        <v>63</v>
      </c>
      <c r="AW4" s="20" t="s">
        <v>63</v>
      </c>
      <c r="AX4" s="20" t="s">
        <v>63</v>
      </c>
      <c r="AY4" s="20" t="s">
        <v>63</v>
      </c>
      <c r="AZ4" s="20" t="s">
        <v>63</v>
      </c>
      <c r="BA4" s="20" t="s">
        <v>63</v>
      </c>
      <c r="BB4" s="20" t="s">
        <v>63</v>
      </c>
      <c r="BC4" s="20" t="s">
        <v>63</v>
      </c>
      <c r="BD4" s="20" t="s">
        <v>63</v>
      </c>
      <c r="BE4" s="20" t="s">
        <v>63</v>
      </c>
      <c r="BF4" s="20" t="s">
        <v>63</v>
      </c>
      <c r="BG4" s="20" t="s">
        <v>63</v>
      </c>
      <c r="BH4" s="20" t="s">
        <v>63</v>
      </c>
      <c r="BI4" s="20" t="s">
        <v>63</v>
      </c>
      <c r="BJ4" s="20" t="s">
        <v>63</v>
      </c>
      <c r="BK4" s="20">
        <v>1935</v>
      </c>
      <c r="BL4" s="11" t="s">
        <v>60</v>
      </c>
    </row>
    <row r="5" spans="2:64" ht="15.75" customHeight="1">
      <c r="B5" s="11" t="s">
        <v>60</v>
      </c>
      <c r="C5" s="12">
        <v>1936</v>
      </c>
      <c r="D5" s="13">
        <v>774.25994547612481</v>
      </c>
      <c r="E5" s="14">
        <v>8.2031812982426224</v>
      </c>
      <c r="F5" s="15">
        <v>18.21</v>
      </c>
      <c r="G5" s="102">
        <f t="shared" ref="G5:G9" si="0">(D5/F5)*1000</f>
        <v>42518.393491275383</v>
      </c>
      <c r="H5" s="14">
        <v>3.6</v>
      </c>
      <c r="I5" s="14">
        <v>0</v>
      </c>
      <c r="J5" s="14">
        <v>1.45</v>
      </c>
      <c r="K5" s="16">
        <v>14</v>
      </c>
      <c r="L5" s="17">
        <v>5.96E-2</v>
      </c>
      <c r="M5" s="14">
        <v>1.4940859999999999E-3</v>
      </c>
      <c r="N5" s="110">
        <v>2</v>
      </c>
      <c r="O5" s="18">
        <v>2E-3</v>
      </c>
      <c r="P5" s="12">
        <v>33.33</v>
      </c>
      <c r="Q5" s="48">
        <v>78514.880000000005</v>
      </c>
      <c r="R5" s="17">
        <v>157.03</v>
      </c>
      <c r="S5" s="20">
        <v>-0.4698</v>
      </c>
      <c r="T5" s="20" t="s">
        <v>63</v>
      </c>
      <c r="U5" s="12" t="s">
        <v>63</v>
      </c>
      <c r="V5" s="12" t="s">
        <v>63</v>
      </c>
      <c r="W5" s="12">
        <v>215.4</v>
      </c>
      <c r="X5" s="14">
        <f t="shared" ref="X5:X9" si="1">(W5/W4)-1</f>
        <v>3.358925143953928E-2</v>
      </c>
      <c r="Y5" s="20">
        <v>14.51</v>
      </c>
      <c r="Z5" s="21" t="s">
        <v>63</v>
      </c>
      <c r="AA5" s="21" t="s">
        <v>63</v>
      </c>
      <c r="AB5" s="21" t="s">
        <v>63</v>
      </c>
      <c r="AC5" s="21" t="s">
        <v>63</v>
      </c>
      <c r="AD5" s="22" t="s">
        <v>63</v>
      </c>
      <c r="AE5" s="20" t="s">
        <v>63</v>
      </c>
      <c r="AF5" s="12" t="s">
        <v>63</v>
      </c>
      <c r="AG5" s="12" t="s">
        <v>63</v>
      </c>
      <c r="AH5" s="12" t="s">
        <v>63</v>
      </c>
      <c r="AI5" s="12" t="s">
        <v>63</v>
      </c>
      <c r="AJ5" s="20" t="s">
        <v>63</v>
      </c>
      <c r="AK5" s="12">
        <v>89</v>
      </c>
      <c r="AL5" s="14">
        <f t="shared" ref="AL5:AL9" si="2">(AK5/AK4)-1</f>
        <v>-4.5064377682403456E-2</v>
      </c>
      <c r="AM5" s="12">
        <v>5.99</v>
      </c>
      <c r="AN5" s="20" t="s">
        <v>63</v>
      </c>
      <c r="AO5" s="20" t="s">
        <v>63</v>
      </c>
      <c r="AP5" s="20">
        <v>-2.1000000000000001E-2</v>
      </c>
      <c r="AQ5" s="20">
        <v>-5.45</v>
      </c>
      <c r="AR5" s="20">
        <v>-0.39</v>
      </c>
      <c r="AS5" s="20">
        <v>329.37</v>
      </c>
      <c r="AT5" s="20">
        <v>2.16</v>
      </c>
      <c r="AU5" s="20">
        <v>22.18</v>
      </c>
      <c r="AV5" s="20" t="s">
        <v>63</v>
      </c>
      <c r="AW5" s="20" t="s">
        <v>63</v>
      </c>
      <c r="AX5" s="20" t="s">
        <v>63</v>
      </c>
      <c r="AY5" s="20" t="s">
        <v>63</v>
      </c>
      <c r="AZ5" s="20" t="s">
        <v>63</v>
      </c>
      <c r="BA5" s="20" t="s">
        <v>63</v>
      </c>
      <c r="BB5" s="20" t="s">
        <v>63</v>
      </c>
      <c r="BC5" s="20" t="s">
        <v>63</v>
      </c>
      <c r="BD5" s="20" t="s">
        <v>63</v>
      </c>
      <c r="BE5" s="20" t="s">
        <v>63</v>
      </c>
      <c r="BF5" s="20" t="s">
        <v>63</v>
      </c>
      <c r="BG5" s="20" t="s">
        <v>63</v>
      </c>
      <c r="BH5" s="20" t="s">
        <v>63</v>
      </c>
      <c r="BI5" s="20" t="s">
        <v>63</v>
      </c>
      <c r="BJ5" s="20" t="s">
        <v>63</v>
      </c>
      <c r="BK5" s="20">
        <v>1936</v>
      </c>
      <c r="BL5" s="11" t="s">
        <v>60</v>
      </c>
    </row>
    <row r="6" spans="2:64" ht="15.75" customHeight="1">
      <c r="B6" s="11" t="s">
        <v>60</v>
      </c>
      <c r="C6" s="12">
        <v>1937</v>
      </c>
      <c r="D6" s="13">
        <v>799.4169383395764</v>
      </c>
      <c r="E6" s="14">
        <v>3.2491662535870312</v>
      </c>
      <c r="F6" s="15">
        <v>18.52</v>
      </c>
      <c r="G6" s="102">
        <f t="shared" si="0"/>
        <v>43165.061465419894</v>
      </c>
      <c r="H6" s="14">
        <v>3.6</v>
      </c>
      <c r="I6" s="14">
        <v>0</v>
      </c>
      <c r="J6" s="14">
        <v>2.86</v>
      </c>
      <c r="K6" s="16">
        <v>14.4</v>
      </c>
      <c r="L6" s="17">
        <v>0.1875</v>
      </c>
      <c r="M6" s="14">
        <v>1.774227E-3</v>
      </c>
      <c r="N6" s="110">
        <v>2</v>
      </c>
      <c r="O6" s="18">
        <v>2E-3</v>
      </c>
      <c r="P6" s="12">
        <v>0</v>
      </c>
      <c r="Q6" s="48">
        <v>66117.8</v>
      </c>
      <c r="R6" s="17">
        <v>132.24</v>
      </c>
      <c r="S6" s="19">
        <v>-55.35</v>
      </c>
      <c r="T6" s="20" t="s">
        <v>63</v>
      </c>
      <c r="U6" s="12" t="s">
        <v>63</v>
      </c>
      <c r="V6" s="12" t="s">
        <v>63</v>
      </c>
      <c r="W6" s="12">
        <v>247.9</v>
      </c>
      <c r="X6" s="14">
        <f t="shared" si="1"/>
        <v>0.1508820798514392</v>
      </c>
      <c r="Y6" s="20">
        <v>13.12</v>
      </c>
      <c r="Z6" s="21" t="s">
        <v>63</v>
      </c>
      <c r="AA6" s="21" t="s">
        <v>63</v>
      </c>
      <c r="AB6" s="21" t="s">
        <v>63</v>
      </c>
      <c r="AC6" s="21" t="s">
        <v>63</v>
      </c>
      <c r="AD6" s="22" t="s">
        <v>63</v>
      </c>
      <c r="AE6" s="20" t="s">
        <v>63</v>
      </c>
      <c r="AF6" s="12" t="s">
        <v>63</v>
      </c>
      <c r="AG6" s="12" t="s">
        <v>63</v>
      </c>
      <c r="AH6" s="12" t="s">
        <v>63</v>
      </c>
      <c r="AI6" s="12" t="s">
        <v>63</v>
      </c>
      <c r="AJ6" s="20" t="s">
        <v>63</v>
      </c>
      <c r="AK6" s="12">
        <v>55.4</v>
      </c>
      <c r="AL6" s="14">
        <f t="shared" si="2"/>
        <v>-0.37752808988764042</v>
      </c>
      <c r="AM6" s="12">
        <v>2.93</v>
      </c>
      <c r="AN6" s="20" t="s">
        <v>63</v>
      </c>
      <c r="AO6" s="20" t="s">
        <v>63</v>
      </c>
      <c r="AP6" s="20">
        <v>-2.8000000000000001E-2</v>
      </c>
      <c r="AQ6" s="20">
        <v>-6.21</v>
      </c>
      <c r="AR6" s="20">
        <v>-0.41</v>
      </c>
      <c r="AS6" s="20">
        <v>336.7</v>
      </c>
      <c r="AT6" s="20">
        <v>2.2200000000000002</v>
      </c>
      <c r="AU6" s="20">
        <v>17.829999999999998</v>
      </c>
      <c r="AV6" s="20" t="s">
        <v>63</v>
      </c>
      <c r="AW6" s="20" t="s">
        <v>63</v>
      </c>
      <c r="AX6" s="20" t="s">
        <v>63</v>
      </c>
      <c r="AY6" s="20" t="s">
        <v>63</v>
      </c>
      <c r="AZ6" s="20" t="s">
        <v>63</v>
      </c>
      <c r="BA6" s="20" t="s">
        <v>63</v>
      </c>
      <c r="BB6" s="20" t="s">
        <v>63</v>
      </c>
      <c r="BC6" s="20" t="s">
        <v>63</v>
      </c>
      <c r="BD6" s="20" t="s">
        <v>63</v>
      </c>
      <c r="BE6" s="20" t="s">
        <v>63</v>
      </c>
      <c r="BF6" s="20" t="s">
        <v>63</v>
      </c>
      <c r="BG6" s="20" t="s">
        <v>63</v>
      </c>
      <c r="BH6" s="20" t="s">
        <v>63</v>
      </c>
      <c r="BI6" s="20" t="s">
        <v>63</v>
      </c>
      <c r="BJ6" s="20" t="s">
        <v>63</v>
      </c>
      <c r="BK6" s="20">
        <v>1937</v>
      </c>
      <c r="BL6" s="11" t="s">
        <v>60</v>
      </c>
    </row>
    <row r="7" spans="2:64" ht="15.75" customHeight="1">
      <c r="B7" s="11" t="s">
        <v>60</v>
      </c>
      <c r="C7" s="12">
        <v>1938</v>
      </c>
      <c r="D7" s="13">
        <v>810.59796910473983</v>
      </c>
      <c r="E7" s="14">
        <v>1.3986482183360929</v>
      </c>
      <c r="F7" s="15">
        <v>18.87</v>
      </c>
      <c r="G7" s="102">
        <f t="shared" si="0"/>
        <v>42956.967096170629</v>
      </c>
      <c r="H7" s="14">
        <v>4.5199999999999996</v>
      </c>
      <c r="I7" s="14">
        <v>25.56</v>
      </c>
      <c r="J7" s="14">
        <v>-2.78</v>
      </c>
      <c r="K7" s="16">
        <v>14</v>
      </c>
      <c r="L7" s="17">
        <v>4.4699999999999997E-2</v>
      </c>
      <c r="M7" s="14">
        <v>1.8536010000000001E-3</v>
      </c>
      <c r="N7" s="110">
        <v>2.5</v>
      </c>
      <c r="O7" s="18">
        <v>2.5000000000000001E-3</v>
      </c>
      <c r="P7" s="12">
        <v>25</v>
      </c>
      <c r="Q7" s="48">
        <v>63286.559999999998</v>
      </c>
      <c r="R7" s="17">
        <v>158.22</v>
      </c>
      <c r="S7" s="20">
        <v>-0.46579999999999999</v>
      </c>
      <c r="T7" s="20">
        <v>10.220000000000001</v>
      </c>
      <c r="U7" s="12">
        <v>2.66</v>
      </c>
      <c r="V7" s="12">
        <v>7.56</v>
      </c>
      <c r="W7" s="12">
        <v>185.4</v>
      </c>
      <c r="X7" s="14">
        <f t="shared" si="1"/>
        <v>-0.25211778943122232</v>
      </c>
      <c r="Y7" s="20">
        <v>11.51</v>
      </c>
      <c r="Z7" s="21" t="s">
        <v>63</v>
      </c>
      <c r="AA7" s="21" t="s">
        <v>63</v>
      </c>
      <c r="AB7" s="21" t="s">
        <v>63</v>
      </c>
      <c r="AC7" s="21" t="s">
        <v>63</v>
      </c>
      <c r="AD7" s="22" t="s">
        <v>63</v>
      </c>
      <c r="AE7" s="20" t="s">
        <v>63</v>
      </c>
      <c r="AF7" s="12" t="s">
        <v>63</v>
      </c>
      <c r="AG7" s="12" t="s">
        <v>63</v>
      </c>
      <c r="AH7" s="12" t="s">
        <v>63</v>
      </c>
      <c r="AI7" s="12" t="s">
        <v>63</v>
      </c>
      <c r="AJ7" s="20" t="s">
        <v>63</v>
      </c>
      <c r="AK7" s="12">
        <v>43.2</v>
      </c>
      <c r="AL7" s="14">
        <f t="shared" si="2"/>
        <v>-0.22021660649819486</v>
      </c>
      <c r="AM7" s="12">
        <v>2.68</v>
      </c>
      <c r="AN7" s="20" t="s">
        <v>63</v>
      </c>
      <c r="AO7" s="20" t="s">
        <v>63</v>
      </c>
      <c r="AP7" s="20">
        <v>-6.6000000000000003E-2</v>
      </c>
      <c r="AQ7" s="20">
        <v>-15.07</v>
      </c>
      <c r="AR7" s="20">
        <v>-0.91</v>
      </c>
      <c r="AS7" s="20">
        <v>273.74</v>
      </c>
      <c r="AT7" s="20">
        <v>-18.7</v>
      </c>
      <c r="AU7" s="20">
        <v>16.989999999999998</v>
      </c>
      <c r="AV7" s="20" t="s">
        <v>63</v>
      </c>
      <c r="AW7" s="20" t="s">
        <v>63</v>
      </c>
      <c r="AX7" s="20" t="s">
        <v>63</v>
      </c>
      <c r="AY7" s="20" t="s">
        <v>63</v>
      </c>
      <c r="AZ7" s="20" t="s">
        <v>63</v>
      </c>
      <c r="BA7" s="20" t="s">
        <v>63</v>
      </c>
      <c r="BB7" s="20" t="s">
        <v>63</v>
      </c>
      <c r="BC7" s="20" t="s">
        <v>63</v>
      </c>
      <c r="BD7" s="20" t="s">
        <v>63</v>
      </c>
      <c r="BE7" s="20" t="s">
        <v>63</v>
      </c>
      <c r="BF7" s="20" t="s">
        <v>63</v>
      </c>
      <c r="BG7" s="20" t="s">
        <v>63</v>
      </c>
      <c r="BH7" s="20" t="s">
        <v>63</v>
      </c>
      <c r="BI7" s="20" t="s">
        <v>63</v>
      </c>
      <c r="BJ7" s="20" t="s">
        <v>63</v>
      </c>
      <c r="BK7" s="20">
        <v>1938</v>
      </c>
      <c r="BL7" s="11" t="s">
        <v>60</v>
      </c>
    </row>
    <row r="8" spans="2:64" ht="15.75" customHeight="1">
      <c r="B8" s="11" t="s">
        <v>60</v>
      </c>
      <c r="C8" s="12">
        <v>1939</v>
      </c>
      <c r="D8" s="13">
        <v>855.32078673272986</v>
      </c>
      <c r="E8" s="14">
        <v>5.5172624818421241</v>
      </c>
      <c r="F8" s="15">
        <v>19.239999999999998</v>
      </c>
      <c r="G8" s="102">
        <f t="shared" si="0"/>
        <v>44455.342345775985</v>
      </c>
      <c r="H8" s="14">
        <v>5.18</v>
      </c>
      <c r="I8" s="14">
        <v>14.6</v>
      </c>
      <c r="J8" s="14">
        <v>0</v>
      </c>
      <c r="K8" s="16">
        <v>14</v>
      </c>
      <c r="L8" s="17">
        <v>2.7699999999999999E-2</v>
      </c>
      <c r="M8" s="14">
        <v>1.90496E-3</v>
      </c>
      <c r="N8" s="110">
        <v>2.5</v>
      </c>
      <c r="O8" s="18">
        <v>2.5000000000000001E-3</v>
      </c>
      <c r="P8" s="12">
        <v>0</v>
      </c>
      <c r="Q8" s="48">
        <v>61580.3</v>
      </c>
      <c r="R8" s="17">
        <v>153.94999999999999</v>
      </c>
      <c r="S8" s="19">
        <v>-48.02</v>
      </c>
      <c r="T8" s="20">
        <v>16.73</v>
      </c>
      <c r="U8" s="12">
        <v>3.59</v>
      </c>
      <c r="V8" s="12">
        <v>13.14</v>
      </c>
      <c r="W8" s="12">
        <v>216.1</v>
      </c>
      <c r="X8" s="14">
        <f t="shared" si="1"/>
        <v>0.16558791801510231</v>
      </c>
      <c r="Y8" s="20">
        <v>14.38</v>
      </c>
      <c r="Z8" s="21" t="s">
        <v>63</v>
      </c>
      <c r="AA8" s="21" t="s">
        <v>63</v>
      </c>
      <c r="AB8" s="21" t="s">
        <v>63</v>
      </c>
      <c r="AC8" s="21" t="s">
        <v>63</v>
      </c>
      <c r="AD8" s="23">
        <v>22.29</v>
      </c>
      <c r="AE8" s="20">
        <v>1.48</v>
      </c>
      <c r="AF8" s="12" t="s">
        <v>63</v>
      </c>
      <c r="AG8" s="12" t="s">
        <v>63</v>
      </c>
      <c r="AH8" s="12" t="s">
        <v>63</v>
      </c>
      <c r="AI8" s="12" t="s">
        <v>63</v>
      </c>
      <c r="AJ8" s="20">
        <v>22.29</v>
      </c>
      <c r="AK8" s="12">
        <v>41.4</v>
      </c>
      <c r="AL8" s="14">
        <f t="shared" si="2"/>
        <v>-4.1666666666666741E-2</v>
      </c>
      <c r="AM8" s="12">
        <v>2.75</v>
      </c>
      <c r="AN8" s="20" t="s">
        <v>63</v>
      </c>
      <c r="AO8" s="20" t="s">
        <v>63</v>
      </c>
      <c r="AP8" s="20">
        <v>-5.0000000000000001E-3</v>
      </c>
      <c r="AQ8" s="20">
        <v>-0.88</v>
      </c>
      <c r="AR8" s="20">
        <v>-0.06</v>
      </c>
      <c r="AS8" s="20">
        <v>243.72</v>
      </c>
      <c r="AT8" s="20">
        <v>-10.97</v>
      </c>
      <c r="AU8" s="20">
        <v>16.22</v>
      </c>
      <c r="AV8" s="20" t="s">
        <v>63</v>
      </c>
      <c r="AW8" s="20" t="s">
        <v>63</v>
      </c>
      <c r="AX8" s="20" t="s">
        <v>63</v>
      </c>
      <c r="AY8" s="20" t="s">
        <v>63</v>
      </c>
      <c r="AZ8" s="20" t="s">
        <v>63</v>
      </c>
      <c r="BA8" s="20" t="s">
        <v>63</v>
      </c>
      <c r="BB8" s="20" t="s">
        <v>63</v>
      </c>
      <c r="BC8" s="20" t="s">
        <v>63</v>
      </c>
      <c r="BD8" s="20" t="s">
        <v>63</v>
      </c>
      <c r="BE8" s="20" t="s">
        <v>63</v>
      </c>
      <c r="BF8" s="20" t="s">
        <v>63</v>
      </c>
      <c r="BG8" s="20" t="s">
        <v>63</v>
      </c>
      <c r="BH8" s="20" t="s">
        <v>63</v>
      </c>
      <c r="BI8" s="20" t="s">
        <v>63</v>
      </c>
      <c r="BJ8" s="20" t="s">
        <v>63</v>
      </c>
      <c r="BK8" s="20">
        <v>1939</v>
      </c>
      <c r="BL8" s="11" t="s">
        <v>60</v>
      </c>
    </row>
    <row r="9" spans="2:64" ht="15.75" customHeight="1">
      <c r="B9" s="11" t="s">
        <v>60</v>
      </c>
      <c r="C9" s="12">
        <v>1940</v>
      </c>
      <c r="D9" s="13">
        <v>866.50051206522937</v>
      </c>
      <c r="E9" s="14">
        <v>1.307079812149234</v>
      </c>
      <c r="F9" s="15">
        <v>19.649999999999999</v>
      </c>
      <c r="G9" s="102">
        <f t="shared" si="0"/>
        <v>44096.718171258493</v>
      </c>
      <c r="H9" s="14">
        <v>5.4</v>
      </c>
      <c r="I9" s="14">
        <v>4.25</v>
      </c>
      <c r="J9" s="14">
        <v>0.71</v>
      </c>
      <c r="K9" s="16">
        <v>14.1</v>
      </c>
      <c r="L9" s="17">
        <v>4.8999999999999998E-3</v>
      </c>
      <c r="M9" s="14">
        <v>1.914298E-3</v>
      </c>
      <c r="N9" s="110">
        <v>2.5</v>
      </c>
      <c r="O9" s="18">
        <v>2.5000000000000001E-3</v>
      </c>
      <c r="P9" s="12">
        <v>0</v>
      </c>
      <c r="Q9" s="48">
        <v>61279.91</v>
      </c>
      <c r="R9" s="17">
        <v>152.19999999999999</v>
      </c>
      <c r="S9" s="20">
        <v>-0.48609999999999998</v>
      </c>
      <c r="T9" s="20">
        <v>10.36</v>
      </c>
      <c r="U9" s="12">
        <v>5.2</v>
      </c>
      <c r="V9" s="12">
        <v>5.16</v>
      </c>
      <c r="W9" s="12">
        <v>213.9</v>
      </c>
      <c r="X9" s="14">
        <f t="shared" si="1"/>
        <v>-1.0180472003701979E-2</v>
      </c>
      <c r="Y9" s="20">
        <v>14</v>
      </c>
      <c r="Z9" s="21" t="s">
        <v>63</v>
      </c>
      <c r="AA9" s="21" t="s">
        <v>63</v>
      </c>
      <c r="AB9" s="21" t="s">
        <v>63</v>
      </c>
      <c r="AC9" s="21" t="s">
        <v>63</v>
      </c>
      <c r="AD9" s="23">
        <v>9.3000000000000007</v>
      </c>
      <c r="AE9" s="20">
        <v>0.61</v>
      </c>
      <c r="AF9" s="12" t="s">
        <v>63</v>
      </c>
      <c r="AG9" s="12" t="s">
        <v>63</v>
      </c>
      <c r="AH9" s="12" t="s">
        <v>63</v>
      </c>
      <c r="AI9" s="12" t="s">
        <v>63</v>
      </c>
      <c r="AJ9" s="20">
        <v>9.3000000000000007</v>
      </c>
      <c r="AK9" s="12">
        <v>63.4</v>
      </c>
      <c r="AL9" s="14">
        <f t="shared" si="2"/>
        <v>0.5314009661835748</v>
      </c>
      <c r="AM9" s="12">
        <v>4.1500000000000004</v>
      </c>
      <c r="AN9" s="20" t="s">
        <v>63</v>
      </c>
      <c r="AO9" s="20" t="s">
        <v>63</v>
      </c>
      <c r="AP9" s="20">
        <v>-5.5E-2</v>
      </c>
      <c r="AQ9" s="20">
        <v>-9.5299999999999994</v>
      </c>
      <c r="AR9" s="20">
        <v>-0.67</v>
      </c>
      <c r="AS9" s="20">
        <v>238.83</v>
      </c>
      <c r="AT9" s="20">
        <v>-2.0099999999999998</v>
      </c>
      <c r="AU9" s="20">
        <v>15.63</v>
      </c>
      <c r="AV9" s="20" t="s">
        <v>63</v>
      </c>
      <c r="AW9" s="20" t="s">
        <v>63</v>
      </c>
      <c r="AX9" s="20" t="s">
        <v>63</v>
      </c>
      <c r="AY9" s="20" t="s">
        <v>63</v>
      </c>
      <c r="AZ9" s="20" t="s">
        <v>63</v>
      </c>
      <c r="BA9" s="20" t="s">
        <v>63</v>
      </c>
      <c r="BB9" s="20" t="s">
        <v>63</v>
      </c>
      <c r="BC9" s="20" t="s">
        <v>63</v>
      </c>
      <c r="BD9" s="20" t="s">
        <v>63</v>
      </c>
      <c r="BE9" s="20" t="s">
        <v>63</v>
      </c>
      <c r="BF9" s="20" t="s">
        <v>63</v>
      </c>
      <c r="BG9" s="20" t="s">
        <v>63</v>
      </c>
      <c r="BH9" s="20" t="s">
        <v>63</v>
      </c>
      <c r="BI9" s="20" t="s">
        <v>63</v>
      </c>
      <c r="BJ9" s="20" t="s">
        <v>63</v>
      </c>
      <c r="BK9" s="20">
        <v>1940</v>
      </c>
      <c r="BL9" s="11" t="s">
        <v>60</v>
      </c>
    </row>
    <row r="10" spans="2:64" s="109" customFormat="1" ht="15.75" customHeight="1">
      <c r="B10" s="24" t="s">
        <v>65</v>
      </c>
      <c r="C10" s="25" t="s">
        <v>66</v>
      </c>
      <c r="D10" s="26">
        <f t="shared" ref="D10:E10" si="3">AVERAGE(D4:D9)</f>
        <v>803.60955291137464</v>
      </c>
      <c r="E10" s="26">
        <f t="shared" si="3"/>
        <v>4.5396862620077689</v>
      </c>
      <c r="F10" s="25">
        <v>11.5</v>
      </c>
      <c r="G10" s="103">
        <f t="shared" ref="G10:H10" si="4">AVERAGE(G4:G9)</f>
        <v>42857.607747783019</v>
      </c>
      <c r="H10" s="26">
        <f t="shared" si="4"/>
        <v>4.4599999999999991</v>
      </c>
      <c r="I10" s="25">
        <v>50</v>
      </c>
      <c r="J10" s="27">
        <v>5.1999999999999998E-2</v>
      </c>
      <c r="K10" s="28">
        <v>1.052</v>
      </c>
      <c r="L10" s="27">
        <f t="shared" ref="L10:O10" si="5">AVERAGE(L4:L9)</f>
        <v>5.5183333333333341E-2</v>
      </c>
      <c r="M10" s="27">
        <f t="shared" si="5"/>
        <v>1.7882344000000002E-3</v>
      </c>
      <c r="N10" s="103">
        <f t="shared" si="5"/>
        <v>2.1666666666666665</v>
      </c>
      <c r="O10" s="111">
        <f t="shared" si="5"/>
        <v>2.166666666666667E-3</v>
      </c>
      <c r="P10" s="27">
        <v>66.67</v>
      </c>
      <c r="Q10" s="45">
        <f t="shared" ref="Q10:S10" si="6">AVERAGE(Q4:Q9)</f>
        <v>68995.675000000003</v>
      </c>
      <c r="R10" s="27">
        <f t="shared" si="6"/>
        <v>146.405</v>
      </c>
      <c r="S10" s="27">
        <f t="shared" si="6"/>
        <v>-27.110283333333332</v>
      </c>
      <c r="T10" s="35"/>
      <c r="U10" s="34"/>
      <c r="V10" s="34"/>
      <c r="W10" s="27">
        <f>AVERAGE(W4:W9)</f>
        <v>214.51666666666668</v>
      </c>
      <c r="X10" s="27">
        <f>(W9/W4)-1</f>
        <v>2.6391554702495101E-2</v>
      </c>
      <c r="Y10" s="27">
        <f>AVERAGE(Y4:Y9)</f>
        <v>14.008333333333333</v>
      </c>
      <c r="Z10" s="66"/>
      <c r="AA10" s="66"/>
      <c r="AB10" s="66"/>
      <c r="AC10" s="66"/>
      <c r="AD10" s="32"/>
      <c r="AE10" s="27">
        <f>AVERAGE(AE4:AE9)</f>
        <v>1.0449999999999999</v>
      </c>
      <c r="AF10" s="33"/>
      <c r="AG10" s="33"/>
      <c r="AH10" s="33"/>
      <c r="AI10" s="33"/>
      <c r="AJ10" s="32"/>
      <c r="AK10" s="27">
        <f>AVERAGE(AK4:AK9)</f>
        <v>64.266666666666666</v>
      </c>
      <c r="AL10" s="27">
        <f>(AK9/AK4)-1</f>
        <v>-0.31974248927038629</v>
      </c>
      <c r="AM10" s="27">
        <f>AVERAGE(AM4:AM9)</f>
        <v>4.3150000000000004</v>
      </c>
      <c r="AN10" s="32"/>
      <c r="AO10" s="34"/>
      <c r="AP10" s="32">
        <v>-0.16300000000000001</v>
      </c>
      <c r="AQ10" s="32">
        <v>-5.97</v>
      </c>
      <c r="AR10" s="32">
        <v>-0.41</v>
      </c>
      <c r="AS10" s="32">
        <f>AVERAGE(AS4:AS9)</f>
        <v>290.79500000000002</v>
      </c>
      <c r="AT10" s="32">
        <v>-24.28</v>
      </c>
      <c r="AU10" s="32">
        <v>15.63</v>
      </c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 t="s">
        <v>66</v>
      </c>
      <c r="BL10" s="24" t="s">
        <v>65</v>
      </c>
    </row>
    <row r="11" spans="2:64" ht="15.75" customHeight="1">
      <c r="B11" s="11" t="s">
        <v>67</v>
      </c>
      <c r="C11" s="12">
        <v>1941</v>
      </c>
      <c r="D11" s="13">
        <v>950.35628465495915</v>
      </c>
      <c r="E11" s="14">
        <v>9.6775214119454773</v>
      </c>
      <c r="F11" s="15">
        <v>20.100000000000001</v>
      </c>
      <c r="G11" s="102">
        <f>(D11/F11)*1000</f>
        <v>47281.407196764136</v>
      </c>
      <c r="H11" s="14">
        <v>4.8600000000000003</v>
      </c>
      <c r="I11" s="14">
        <v>-10</v>
      </c>
      <c r="J11" s="14">
        <v>9.93</v>
      </c>
      <c r="K11" s="16">
        <v>15.5</v>
      </c>
      <c r="L11" s="17">
        <v>6.0999999999999999E-2</v>
      </c>
      <c r="M11" s="14">
        <v>2.0310229999999999E-3</v>
      </c>
      <c r="N11" s="110">
        <v>2.5</v>
      </c>
      <c r="O11" s="18">
        <v>2.5000000000000001E-3</v>
      </c>
      <c r="P11" s="12">
        <v>0</v>
      </c>
      <c r="Q11" s="48">
        <v>57758.080000000002</v>
      </c>
      <c r="R11" s="17">
        <v>144.4</v>
      </c>
      <c r="S11" s="20">
        <v>-0.51249999999999996</v>
      </c>
      <c r="T11" s="20">
        <v>15.05</v>
      </c>
      <c r="U11" s="12">
        <v>6.9</v>
      </c>
      <c r="V11" s="12">
        <v>8.15</v>
      </c>
      <c r="W11" s="12">
        <v>243.2</v>
      </c>
      <c r="X11" s="14">
        <f>(W11/W9)-1</f>
        <v>0.13697989714819991</v>
      </c>
      <c r="Y11" s="20">
        <v>12.8</v>
      </c>
      <c r="Z11" s="21" t="s">
        <v>63</v>
      </c>
      <c r="AA11" s="21" t="s">
        <v>63</v>
      </c>
      <c r="AB11" s="21" t="s">
        <v>63</v>
      </c>
      <c r="AC11" s="21" t="s">
        <v>63</v>
      </c>
      <c r="AD11" s="20">
        <v>16.27</v>
      </c>
      <c r="AE11" s="20">
        <v>0.86</v>
      </c>
      <c r="AF11" s="12" t="s">
        <v>63</v>
      </c>
      <c r="AG11" s="12" t="s">
        <v>63</v>
      </c>
      <c r="AH11" s="12" t="s">
        <v>63</v>
      </c>
      <c r="AI11" s="12" t="s">
        <v>63</v>
      </c>
      <c r="AJ11" s="20">
        <v>16.27</v>
      </c>
      <c r="AK11" s="12">
        <v>62.3</v>
      </c>
      <c r="AL11" s="14">
        <f>(AK11/AK9)-1</f>
        <v>-1.7350157728706628E-2</v>
      </c>
      <c r="AM11" s="12">
        <v>3.28</v>
      </c>
      <c r="AN11" s="20" t="s">
        <v>63</v>
      </c>
      <c r="AO11" s="20" t="s">
        <v>63</v>
      </c>
      <c r="AP11" s="20">
        <v>-1.7000000000000001E-2</v>
      </c>
      <c r="AQ11" s="20">
        <v>-2.56</v>
      </c>
      <c r="AR11" s="20">
        <v>-0.18</v>
      </c>
      <c r="AS11" s="20">
        <v>270.55</v>
      </c>
      <c r="AT11" s="20">
        <v>13.28</v>
      </c>
      <c r="AU11" s="20">
        <v>14.24</v>
      </c>
      <c r="AV11" s="20" t="s">
        <v>63</v>
      </c>
      <c r="AW11" s="20" t="s">
        <v>63</v>
      </c>
      <c r="AX11" s="20" t="s">
        <v>63</v>
      </c>
      <c r="AY11" s="20" t="s">
        <v>63</v>
      </c>
      <c r="AZ11" s="20" t="s">
        <v>63</v>
      </c>
      <c r="BA11" s="20" t="s">
        <v>63</v>
      </c>
      <c r="BB11" s="20" t="s">
        <v>63</v>
      </c>
      <c r="BC11" s="20" t="s">
        <v>63</v>
      </c>
      <c r="BD11" s="20" t="s">
        <v>63</v>
      </c>
      <c r="BE11" s="20" t="s">
        <v>63</v>
      </c>
      <c r="BF11" s="20" t="s">
        <v>63</v>
      </c>
      <c r="BG11" s="20" t="s">
        <v>63</v>
      </c>
      <c r="BH11" s="20" t="s">
        <v>63</v>
      </c>
      <c r="BI11" s="20" t="s">
        <v>63</v>
      </c>
      <c r="BJ11" s="20" t="s">
        <v>63</v>
      </c>
      <c r="BK11" s="20">
        <v>1941</v>
      </c>
      <c r="BL11" s="11" t="s">
        <v>67</v>
      </c>
    </row>
    <row r="12" spans="2:64" ht="15.75" customHeight="1">
      <c r="B12" s="11" t="s">
        <v>67</v>
      </c>
      <c r="C12" s="12">
        <v>1942</v>
      </c>
      <c r="D12" s="13">
        <v>1006.2601330481126</v>
      </c>
      <c r="E12" s="14">
        <v>5.8824095021847693</v>
      </c>
      <c r="F12" s="15">
        <v>20.59</v>
      </c>
      <c r="G12" s="102">
        <f t="shared" ref="G12:G16" si="7">(D12/F12)*1000</f>
        <v>48871.303207776233</v>
      </c>
      <c r="H12" s="14">
        <v>4.8499999999999996</v>
      </c>
      <c r="I12" s="14">
        <v>-0.21</v>
      </c>
      <c r="J12" s="14">
        <v>9.0299999999999994</v>
      </c>
      <c r="K12" s="16">
        <v>16.899999999999999</v>
      </c>
      <c r="L12" s="17">
        <v>0.1057</v>
      </c>
      <c r="M12" s="14">
        <v>2.2457979999999998E-3</v>
      </c>
      <c r="N12" s="110">
        <v>2.5</v>
      </c>
      <c r="O12" s="18">
        <v>2.5000000000000001E-3</v>
      </c>
      <c r="P12" s="12">
        <v>0</v>
      </c>
      <c r="Q12" s="48">
        <v>52234.43</v>
      </c>
      <c r="R12" s="17">
        <v>130.59</v>
      </c>
      <c r="S12" s="19">
        <v>-55.91</v>
      </c>
      <c r="T12" s="20">
        <v>5.5</v>
      </c>
      <c r="U12" s="12">
        <v>6.7</v>
      </c>
      <c r="V12" s="12">
        <v>-1.2</v>
      </c>
      <c r="W12" s="12">
        <v>272.5</v>
      </c>
      <c r="X12" s="14">
        <f t="shared" ref="X12:X16" si="8">(W12/W11)-1</f>
        <v>0.12047697368421062</v>
      </c>
      <c r="Y12" s="20">
        <v>12.37</v>
      </c>
      <c r="Z12" s="21" t="s">
        <v>63</v>
      </c>
      <c r="AA12" s="21" t="s">
        <v>63</v>
      </c>
      <c r="AB12" s="21" t="s">
        <v>63</v>
      </c>
      <c r="AC12" s="21" t="s">
        <v>63</v>
      </c>
      <c r="AD12" s="20">
        <v>5.54</v>
      </c>
      <c r="AE12" s="20">
        <v>0.25</v>
      </c>
      <c r="AF12" s="12" t="s">
        <v>63</v>
      </c>
      <c r="AG12" s="12" t="s">
        <v>63</v>
      </c>
      <c r="AH12" s="12" t="s">
        <v>63</v>
      </c>
      <c r="AI12" s="12" t="s">
        <v>63</v>
      </c>
      <c r="AJ12" s="20">
        <v>5.54</v>
      </c>
      <c r="AK12" s="12">
        <v>100.3</v>
      </c>
      <c r="AL12" s="14">
        <f t="shared" ref="AL12:AL16" si="9">(AK12/AK11)-1</f>
        <v>0.60995184590690221</v>
      </c>
      <c r="AM12" s="12">
        <v>4.55</v>
      </c>
      <c r="AN12" s="20" t="s">
        <v>63</v>
      </c>
      <c r="AO12" s="20" t="s">
        <v>63</v>
      </c>
      <c r="AP12" s="20">
        <v>-9.0999999999999998E-2</v>
      </c>
      <c r="AQ12" s="20">
        <v>-12.2</v>
      </c>
      <c r="AR12" s="20">
        <v>-0.85</v>
      </c>
      <c r="AS12" s="20">
        <v>276.3</v>
      </c>
      <c r="AT12" s="20">
        <v>2.13</v>
      </c>
      <c r="AU12" s="20">
        <v>12.55</v>
      </c>
      <c r="AV12" s="20" t="s">
        <v>63</v>
      </c>
      <c r="AW12" s="20" t="s">
        <v>63</v>
      </c>
      <c r="AX12" s="20" t="s">
        <v>63</v>
      </c>
      <c r="AY12" s="20" t="s">
        <v>63</v>
      </c>
      <c r="AZ12" s="20" t="s">
        <v>63</v>
      </c>
      <c r="BA12" s="20" t="s">
        <v>63</v>
      </c>
      <c r="BB12" s="20" t="s">
        <v>63</v>
      </c>
      <c r="BC12" s="20" t="s">
        <v>63</v>
      </c>
      <c r="BD12" s="20" t="s">
        <v>63</v>
      </c>
      <c r="BE12" s="20" t="s">
        <v>63</v>
      </c>
      <c r="BF12" s="20" t="s">
        <v>63</v>
      </c>
      <c r="BG12" s="20" t="s">
        <v>63</v>
      </c>
      <c r="BH12" s="20" t="s">
        <v>63</v>
      </c>
      <c r="BI12" s="20" t="s">
        <v>63</v>
      </c>
      <c r="BJ12" s="20" t="s">
        <v>63</v>
      </c>
      <c r="BK12" s="20">
        <v>1942</v>
      </c>
      <c r="BL12" s="11" t="s">
        <v>67</v>
      </c>
    </row>
    <row r="13" spans="2:64" ht="15.75" customHeight="1">
      <c r="B13" s="11" t="s">
        <v>67</v>
      </c>
      <c r="C13" s="12">
        <v>1943</v>
      </c>
      <c r="D13" s="13">
        <v>1042.5955458114001</v>
      </c>
      <c r="E13" s="14">
        <v>3.6109363344468521</v>
      </c>
      <c r="F13" s="15">
        <v>21.11</v>
      </c>
      <c r="G13" s="102">
        <f t="shared" si="7"/>
        <v>49388.704207077222</v>
      </c>
      <c r="H13" s="14">
        <v>4.8499999999999996</v>
      </c>
      <c r="I13" s="14">
        <v>0</v>
      </c>
      <c r="J13" s="14">
        <v>2.96</v>
      </c>
      <c r="K13" s="16">
        <v>17.399999999999999</v>
      </c>
      <c r="L13" s="17">
        <v>0.1996</v>
      </c>
      <c r="M13" s="14">
        <v>2.6940240000000002E-3</v>
      </c>
      <c r="N13" s="110">
        <v>2.5</v>
      </c>
      <c r="O13" s="18">
        <v>2.5000000000000001E-3</v>
      </c>
      <c r="P13" s="12">
        <v>0</v>
      </c>
      <c r="Q13" s="48">
        <v>43543.78</v>
      </c>
      <c r="R13" s="17">
        <v>108.86</v>
      </c>
      <c r="S13" s="20">
        <v>-0.63249999999999995</v>
      </c>
      <c r="T13" s="20">
        <v>3.84</v>
      </c>
      <c r="U13" s="12">
        <v>8.17</v>
      </c>
      <c r="V13" s="12">
        <v>-4.33</v>
      </c>
      <c r="W13" s="12">
        <v>410</v>
      </c>
      <c r="X13" s="14">
        <f t="shared" si="8"/>
        <v>0.50458715596330284</v>
      </c>
      <c r="Y13" s="20">
        <v>15.26</v>
      </c>
      <c r="Z13" s="21" t="s">
        <v>63</v>
      </c>
      <c r="AA13" s="21" t="s">
        <v>63</v>
      </c>
      <c r="AB13" s="21" t="s">
        <v>63</v>
      </c>
      <c r="AC13" s="21" t="s">
        <v>63</v>
      </c>
      <c r="AD13" s="20">
        <v>8.3000000000000007</v>
      </c>
      <c r="AE13" s="20">
        <v>0.31</v>
      </c>
      <c r="AF13" s="12" t="s">
        <v>63</v>
      </c>
      <c r="AG13" s="12" t="s">
        <v>63</v>
      </c>
      <c r="AH13" s="12" t="s">
        <v>63</v>
      </c>
      <c r="AI13" s="12" t="s">
        <v>63</v>
      </c>
      <c r="AJ13" s="20">
        <v>8.93</v>
      </c>
      <c r="AK13" s="12">
        <v>242.5</v>
      </c>
      <c r="AL13" s="14">
        <f t="shared" si="9"/>
        <v>1.4177467597208375</v>
      </c>
      <c r="AM13" s="12">
        <v>9.02</v>
      </c>
      <c r="AN13" s="20" t="s">
        <v>63</v>
      </c>
      <c r="AO13" s="20" t="s">
        <v>63</v>
      </c>
      <c r="AP13" s="20">
        <v>1.6E-2</v>
      </c>
      <c r="AQ13" s="20">
        <v>1.47</v>
      </c>
      <c r="AR13" s="20">
        <v>0.12</v>
      </c>
      <c r="AS13" s="20">
        <v>240.63</v>
      </c>
      <c r="AT13" s="20">
        <v>-12.91</v>
      </c>
      <c r="AU13" s="20">
        <v>8.9499999999999993</v>
      </c>
      <c r="AV13" s="20" t="s">
        <v>63</v>
      </c>
      <c r="AW13" s="20" t="s">
        <v>63</v>
      </c>
      <c r="AX13" s="20" t="s">
        <v>63</v>
      </c>
      <c r="AY13" s="20" t="s">
        <v>63</v>
      </c>
      <c r="AZ13" s="20" t="s">
        <v>63</v>
      </c>
      <c r="BA13" s="20" t="s">
        <v>63</v>
      </c>
      <c r="BB13" s="20" t="s">
        <v>63</v>
      </c>
      <c r="BC13" s="20" t="s">
        <v>63</v>
      </c>
      <c r="BD13" s="20" t="s">
        <v>63</v>
      </c>
      <c r="BE13" s="20" t="s">
        <v>63</v>
      </c>
      <c r="BF13" s="20" t="s">
        <v>63</v>
      </c>
      <c r="BG13" s="20" t="s">
        <v>63</v>
      </c>
      <c r="BH13" s="20" t="s">
        <v>63</v>
      </c>
      <c r="BI13" s="20" t="s">
        <v>63</v>
      </c>
      <c r="BJ13" s="20" t="s">
        <v>63</v>
      </c>
      <c r="BK13" s="20">
        <v>1943</v>
      </c>
      <c r="BL13" s="11" t="s">
        <v>67</v>
      </c>
    </row>
    <row r="14" spans="2:64" ht="15.75" customHeight="1">
      <c r="B14" s="11" t="s">
        <v>67</v>
      </c>
      <c r="C14" s="12">
        <v>1944</v>
      </c>
      <c r="D14" s="13">
        <v>1126.4500129684664</v>
      </c>
      <c r="E14" s="14">
        <v>8.0428568387760055</v>
      </c>
      <c r="F14" s="15">
        <v>21.67</v>
      </c>
      <c r="G14" s="102">
        <f t="shared" si="7"/>
        <v>51982.003367257326</v>
      </c>
      <c r="H14" s="14">
        <v>4.8499999999999996</v>
      </c>
      <c r="I14" s="14">
        <v>0</v>
      </c>
      <c r="J14" s="14">
        <v>2.2999999999999998</v>
      </c>
      <c r="K14" s="16">
        <v>17.8</v>
      </c>
      <c r="L14" s="17">
        <v>0.28249999999999997</v>
      </c>
      <c r="M14" s="14">
        <v>3.4550739999999998E-3</v>
      </c>
      <c r="N14" s="110">
        <v>3.6</v>
      </c>
      <c r="O14" s="18">
        <v>3.5999999999999999E-3</v>
      </c>
      <c r="P14" s="12">
        <v>44</v>
      </c>
      <c r="Q14" s="48">
        <v>33952.379999999997</v>
      </c>
      <c r="R14" s="17">
        <v>122.23</v>
      </c>
      <c r="S14" s="19">
        <v>-58.73</v>
      </c>
      <c r="T14" s="20">
        <v>2.5</v>
      </c>
      <c r="U14" s="12">
        <v>9.49</v>
      </c>
      <c r="V14" s="12">
        <v>-6.99</v>
      </c>
      <c r="W14" s="12">
        <v>432.2</v>
      </c>
      <c r="X14" s="14">
        <f t="shared" si="8"/>
        <v>5.4146341463414682E-2</v>
      </c>
      <c r="Y14" s="20">
        <v>11.15</v>
      </c>
      <c r="Z14" s="21" t="s">
        <v>63</v>
      </c>
      <c r="AA14" s="21" t="s">
        <v>63</v>
      </c>
      <c r="AB14" s="21" t="s">
        <v>63</v>
      </c>
      <c r="AC14" s="21" t="s">
        <v>63</v>
      </c>
      <c r="AD14" s="20">
        <v>39.909999999999997</v>
      </c>
      <c r="AE14" s="20">
        <v>1.03</v>
      </c>
      <c r="AF14" s="12" t="s">
        <v>63</v>
      </c>
      <c r="AG14" s="12" t="s">
        <v>63</v>
      </c>
      <c r="AH14" s="12" t="s">
        <v>63</v>
      </c>
      <c r="AI14" s="12" t="s">
        <v>63</v>
      </c>
      <c r="AJ14" s="20">
        <v>39.909999999999997</v>
      </c>
      <c r="AK14" s="12">
        <v>279.5</v>
      </c>
      <c r="AL14" s="14">
        <f t="shared" si="9"/>
        <v>0.15257731958762877</v>
      </c>
      <c r="AM14" s="12">
        <v>7.21</v>
      </c>
      <c r="AN14" s="20" t="s">
        <v>63</v>
      </c>
      <c r="AO14" s="20" t="s">
        <v>63</v>
      </c>
      <c r="AP14" s="20">
        <v>-0.158</v>
      </c>
      <c r="AQ14" s="20">
        <v>-12.2</v>
      </c>
      <c r="AR14" s="20">
        <v>-0.84</v>
      </c>
      <c r="AS14" s="20">
        <v>240.63</v>
      </c>
      <c r="AT14" s="20">
        <v>0</v>
      </c>
      <c r="AU14" s="20">
        <v>6.21</v>
      </c>
      <c r="AV14" s="20" t="s">
        <v>63</v>
      </c>
      <c r="AW14" s="20" t="s">
        <v>63</v>
      </c>
      <c r="AX14" s="20" t="s">
        <v>63</v>
      </c>
      <c r="AY14" s="20" t="s">
        <v>63</v>
      </c>
      <c r="AZ14" s="20" t="s">
        <v>63</v>
      </c>
      <c r="BA14" s="20" t="s">
        <v>63</v>
      </c>
      <c r="BB14" s="20" t="s">
        <v>63</v>
      </c>
      <c r="BC14" s="20" t="s">
        <v>63</v>
      </c>
      <c r="BD14" s="20" t="s">
        <v>63</v>
      </c>
      <c r="BE14" s="20" t="s">
        <v>63</v>
      </c>
      <c r="BF14" s="20" t="s">
        <v>63</v>
      </c>
      <c r="BG14" s="20" t="s">
        <v>63</v>
      </c>
      <c r="BH14" s="20" t="s">
        <v>63</v>
      </c>
      <c r="BI14" s="20" t="s">
        <v>63</v>
      </c>
      <c r="BJ14" s="20" t="s">
        <v>63</v>
      </c>
      <c r="BK14" s="20">
        <v>1944</v>
      </c>
      <c r="BL14" s="11" t="s">
        <v>67</v>
      </c>
    </row>
    <row r="15" spans="2:64" ht="15.75" customHeight="1">
      <c r="B15" s="11" t="s">
        <v>67</v>
      </c>
      <c r="C15" s="12">
        <v>1945</v>
      </c>
      <c r="D15" s="13">
        <v>1162.7880365970814</v>
      </c>
      <c r="E15" s="14">
        <v>3.2258886954828645</v>
      </c>
      <c r="F15" s="15">
        <v>22.27</v>
      </c>
      <c r="G15" s="102">
        <f t="shared" si="7"/>
        <v>52213.203259859969</v>
      </c>
      <c r="H15" s="14">
        <v>4.8499999999999996</v>
      </c>
      <c r="I15" s="14">
        <v>0</v>
      </c>
      <c r="J15" s="14">
        <v>2.25</v>
      </c>
      <c r="K15" s="16">
        <v>18.2</v>
      </c>
      <c r="L15" s="17">
        <v>8.1100000000000005E-2</v>
      </c>
      <c r="M15" s="14">
        <v>3.7352150000000001E-3</v>
      </c>
      <c r="N15" s="110">
        <v>3.6</v>
      </c>
      <c r="O15" s="18">
        <v>3.5999999999999999E-3</v>
      </c>
      <c r="P15" s="12">
        <v>0</v>
      </c>
      <c r="Q15" s="48">
        <v>31405.95</v>
      </c>
      <c r="R15" s="17">
        <v>113.06</v>
      </c>
      <c r="S15" s="20">
        <v>-0.61829999999999996</v>
      </c>
      <c r="T15" s="20">
        <v>5.82</v>
      </c>
      <c r="U15" s="12">
        <v>12.2</v>
      </c>
      <c r="V15" s="12">
        <v>-6.38</v>
      </c>
      <c r="W15" s="12">
        <v>500.7</v>
      </c>
      <c r="X15" s="14">
        <f t="shared" si="8"/>
        <v>0.15849143914854236</v>
      </c>
      <c r="Y15" s="20">
        <v>11.81</v>
      </c>
      <c r="Z15" s="21" t="s">
        <v>63</v>
      </c>
      <c r="AA15" s="21" t="s">
        <v>63</v>
      </c>
      <c r="AB15" s="21" t="s">
        <v>63</v>
      </c>
      <c r="AC15" s="21" t="s">
        <v>63</v>
      </c>
      <c r="AD15" s="20">
        <v>46</v>
      </c>
      <c r="AE15" s="20">
        <v>1.08</v>
      </c>
      <c r="AF15" s="12" t="s">
        <v>63</v>
      </c>
      <c r="AG15" s="12" t="s">
        <v>63</v>
      </c>
      <c r="AH15" s="12" t="s">
        <v>63</v>
      </c>
      <c r="AI15" s="12" t="s">
        <v>63</v>
      </c>
      <c r="AJ15" s="20">
        <v>46</v>
      </c>
      <c r="AK15" s="12">
        <v>372.7</v>
      </c>
      <c r="AL15" s="14">
        <f t="shared" si="9"/>
        <v>0.3334525939177102</v>
      </c>
      <c r="AM15" s="12">
        <v>8.7899999999999991</v>
      </c>
      <c r="AN15" s="20" t="s">
        <v>63</v>
      </c>
      <c r="AO15" s="20" t="s">
        <v>63</v>
      </c>
      <c r="AP15" s="20">
        <v>-0.16900000000000001</v>
      </c>
      <c r="AQ15" s="20">
        <v>-12.04</v>
      </c>
      <c r="AR15" s="20">
        <v>-0.82</v>
      </c>
      <c r="AS15" s="20">
        <v>240.63</v>
      </c>
      <c r="AT15" s="20">
        <v>0</v>
      </c>
      <c r="AU15" s="20">
        <v>5.67</v>
      </c>
      <c r="AV15" s="20" t="s">
        <v>63</v>
      </c>
      <c r="AW15" s="20" t="s">
        <v>63</v>
      </c>
      <c r="AX15" s="20" t="s">
        <v>63</v>
      </c>
      <c r="AY15" s="20" t="s">
        <v>63</v>
      </c>
      <c r="AZ15" s="20" t="s">
        <v>63</v>
      </c>
      <c r="BA15" s="20" t="s">
        <v>63</v>
      </c>
      <c r="BB15" s="20" t="s">
        <v>63</v>
      </c>
      <c r="BC15" s="20" t="s">
        <v>63</v>
      </c>
      <c r="BD15" s="20" t="s">
        <v>63</v>
      </c>
      <c r="BE15" s="20" t="s">
        <v>63</v>
      </c>
      <c r="BF15" s="20" t="s">
        <v>63</v>
      </c>
      <c r="BG15" s="20" t="s">
        <v>63</v>
      </c>
      <c r="BH15" s="20" t="s">
        <v>63</v>
      </c>
      <c r="BI15" s="20" t="s">
        <v>63</v>
      </c>
      <c r="BJ15" s="20" t="s">
        <v>63</v>
      </c>
      <c r="BK15" s="20">
        <v>1945</v>
      </c>
      <c r="BL15" s="11" t="s">
        <v>67</v>
      </c>
    </row>
    <row r="16" spans="2:64" ht="15.75" customHeight="1">
      <c r="B16" s="11" t="s">
        <v>67</v>
      </c>
      <c r="C16" s="12">
        <v>1946</v>
      </c>
      <c r="D16" s="13">
        <v>1238.257709754773</v>
      </c>
      <c r="E16" s="14">
        <v>6.4904067450293796</v>
      </c>
      <c r="F16" s="15">
        <v>22.91</v>
      </c>
      <c r="G16" s="102">
        <f t="shared" si="7"/>
        <v>54048.786981875732</v>
      </c>
      <c r="H16" s="14">
        <v>4.8499999999999996</v>
      </c>
      <c r="I16" s="14">
        <v>0</v>
      </c>
      <c r="J16" s="14">
        <v>18.13</v>
      </c>
      <c r="K16" s="16">
        <v>21.5</v>
      </c>
      <c r="L16" s="17">
        <v>0.1875</v>
      </c>
      <c r="M16" s="14">
        <v>4.435568E-3</v>
      </c>
      <c r="N16" s="110">
        <v>3.39</v>
      </c>
      <c r="O16" s="18">
        <v>3.3899999999999998E-3</v>
      </c>
      <c r="P16" s="12">
        <v>-5.83</v>
      </c>
      <c r="Q16" s="48">
        <v>26447.119999999999</v>
      </c>
      <c r="R16" s="17">
        <v>89.66</v>
      </c>
      <c r="S16" s="19">
        <v>-69.73</v>
      </c>
      <c r="T16" s="20">
        <v>7.1</v>
      </c>
      <c r="U16" s="12">
        <v>14.11</v>
      </c>
      <c r="V16" s="12">
        <v>-7.01</v>
      </c>
      <c r="W16" s="12">
        <v>570.1</v>
      </c>
      <c r="X16" s="14">
        <f t="shared" si="8"/>
        <v>0.13860595166766543</v>
      </c>
      <c r="Y16" s="20">
        <v>9.9</v>
      </c>
      <c r="Z16" s="21" t="s">
        <v>63</v>
      </c>
      <c r="AA16" s="21" t="s">
        <v>63</v>
      </c>
      <c r="AB16" s="21" t="s">
        <v>63</v>
      </c>
      <c r="AC16" s="21" t="s">
        <v>63</v>
      </c>
      <c r="AD16" s="20">
        <v>11.45</v>
      </c>
      <c r="AE16" s="20">
        <v>0.2</v>
      </c>
      <c r="AF16" s="12" t="s">
        <v>63</v>
      </c>
      <c r="AG16" s="12" t="s">
        <v>63</v>
      </c>
      <c r="AH16" s="12" t="s">
        <v>63</v>
      </c>
      <c r="AI16" s="12" t="s">
        <v>63</v>
      </c>
      <c r="AJ16" s="20">
        <v>11.47</v>
      </c>
      <c r="AK16" s="12">
        <v>273.7</v>
      </c>
      <c r="AL16" s="14">
        <f t="shared" si="9"/>
        <v>-0.26562919237993021</v>
      </c>
      <c r="AM16" s="12">
        <v>4.75</v>
      </c>
      <c r="AN16" s="20" t="s">
        <v>63</v>
      </c>
      <c r="AO16" s="20" t="s">
        <v>63</v>
      </c>
      <c r="AP16" s="20">
        <v>0.24099999999999999</v>
      </c>
      <c r="AQ16" s="20">
        <v>11.98</v>
      </c>
      <c r="AR16" s="20">
        <v>0.86</v>
      </c>
      <c r="AS16" s="20">
        <v>240.63</v>
      </c>
      <c r="AT16" s="20">
        <v>0</v>
      </c>
      <c r="AU16" s="20">
        <v>4.18</v>
      </c>
      <c r="AV16" s="20" t="s">
        <v>63</v>
      </c>
      <c r="AW16" s="20" t="s">
        <v>63</v>
      </c>
      <c r="AX16" s="20" t="s">
        <v>63</v>
      </c>
      <c r="AY16" s="20" t="s">
        <v>63</v>
      </c>
      <c r="AZ16" s="20" t="s">
        <v>63</v>
      </c>
      <c r="BA16" s="20" t="s">
        <v>63</v>
      </c>
      <c r="BB16" s="20" t="s">
        <v>63</v>
      </c>
      <c r="BC16" s="20" t="s">
        <v>63</v>
      </c>
      <c r="BD16" s="20" t="s">
        <v>63</v>
      </c>
      <c r="BE16" s="20" t="s">
        <v>63</v>
      </c>
      <c r="BF16" s="20" t="s">
        <v>63</v>
      </c>
      <c r="BG16" s="20" t="s">
        <v>63</v>
      </c>
      <c r="BH16" s="20" t="s">
        <v>63</v>
      </c>
      <c r="BI16" s="20" t="s">
        <v>63</v>
      </c>
      <c r="BJ16" s="20" t="s">
        <v>63</v>
      </c>
      <c r="BK16" s="20">
        <v>1946</v>
      </c>
      <c r="BL16" s="11" t="s">
        <v>67</v>
      </c>
    </row>
    <row r="17" spans="2:64" s="109" customFormat="1" ht="15.75" customHeight="1">
      <c r="B17" s="24" t="s">
        <v>65</v>
      </c>
      <c r="C17" s="25" t="s">
        <v>68</v>
      </c>
      <c r="D17" s="26">
        <f t="shared" ref="D17:E17" si="10">AVERAGE(D11:D16)</f>
        <v>1087.7846204724653</v>
      </c>
      <c r="E17" s="26">
        <f t="shared" si="10"/>
        <v>6.1550032546442255</v>
      </c>
      <c r="F17" s="25">
        <v>16.600000000000001</v>
      </c>
      <c r="G17" s="103">
        <f t="shared" ref="G17:H17" si="11">AVERAGE(G11:G16)</f>
        <v>50630.901370101776</v>
      </c>
      <c r="H17" s="26">
        <f t="shared" si="11"/>
        <v>4.8516666666666666</v>
      </c>
      <c r="I17" s="25">
        <v>-10.199999999999999</v>
      </c>
      <c r="J17" s="27">
        <v>0.52500000000000002</v>
      </c>
      <c r="K17" s="28">
        <v>1.5249999999999999</v>
      </c>
      <c r="L17" s="27">
        <f t="shared" ref="L17:O17" si="12">AVERAGE(L11:L16)</f>
        <v>0.15290000000000001</v>
      </c>
      <c r="M17" s="27">
        <f t="shared" si="12"/>
        <v>3.0994503333333333E-3</v>
      </c>
      <c r="N17" s="103">
        <f t="shared" si="12"/>
        <v>3.0150000000000001</v>
      </c>
      <c r="O17" s="111">
        <f t="shared" si="12"/>
        <v>3.0149999999999999E-3</v>
      </c>
      <c r="P17" s="81">
        <v>35.6</v>
      </c>
      <c r="Q17" s="45">
        <f t="shared" ref="Q17:S17" si="13">AVERAGE(Q11:Q16)</f>
        <v>40890.29</v>
      </c>
      <c r="R17" s="27">
        <f t="shared" si="13"/>
        <v>118.13333333333334</v>
      </c>
      <c r="S17" s="27">
        <f t="shared" si="13"/>
        <v>-31.022216666666669</v>
      </c>
      <c r="T17" s="32">
        <v>39.81</v>
      </c>
      <c r="U17" s="25">
        <v>57.57</v>
      </c>
      <c r="V17" s="25">
        <v>-17.760000000000002</v>
      </c>
      <c r="W17" s="27">
        <f>AVERAGE(W11:W16)</f>
        <v>404.78333333333336</v>
      </c>
      <c r="X17" s="27">
        <f>(W16/W11)-1</f>
        <v>1.3441611842105265</v>
      </c>
      <c r="Y17" s="27">
        <f>AVERAGE(Y11:Y16)</f>
        <v>12.215000000000002</v>
      </c>
      <c r="Z17" s="66"/>
      <c r="AA17" s="66"/>
      <c r="AB17" s="66"/>
      <c r="AC17" s="66"/>
      <c r="AD17" s="25">
        <v>127.47</v>
      </c>
      <c r="AE17" s="27">
        <f>AVERAGE(AE11:AE16)</f>
        <v>0.6216666666666667</v>
      </c>
      <c r="AF17" s="33"/>
      <c r="AG17" s="33"/>
      <c r="AH17" s="33"/>
      <c r="AI17" s="33"/>
      <c r="AJ17" s="27">
        <v>128.12</v>
      </c>
      <c r="AK17" s="27">
        <f>AVERAGE(AK11:AK16)</f>
        <v>221.83333333333334</v>
      </c>
      <c r="AL17" s="27">
        <f>(AK16/AK11)-1</f>
        <v>3.393258426966292</v>
      </c>
      <c r="AM17" s="27">
        <f>AVERAGE(AM11:AM16)</f>
        <v>6.2666666666666666</v>
      </c>
      <c r="AN17" s="32"/>
      <c r="AO17" s="35"/>
      <c r="AP17" s="32">
        <v>-0.17799999999999999</v>
      </c>
      <c r="AQ17" s="32">
        <v>-2.4700000000000002</v>
      </c>
      <c r="AR17" s="32">
        <v>-0.18</v>
      </c>
      <c r="AS17" s="32">
        <f>AVERAGE(AS11:AS16)</f>
        <v>251.56166666666672</v>
      </c>
      <c r="AT17" s="32">
        <v>0.75</v>
      </c>
      <c r="AU17" s="32">
        <v>4.18</v>
      </c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 t="s">
        <v>68</v>
      </c>
      <c r="BL17" s="24" t="s">
        <v>65</v>
      </c>
    </row>
    <row r="18" spans="2:64" ht="15.75" customHeight="1">
      <c r="B18" s="11" t="s">
        <v>69</v>
      </c>
      <c r="C18" s="12">
        <v>1947</v>
      </c>
      <c r="D18" s="13">
        <v>1282.9805273827628</v>
      </c>
      <c r="E18" s="14">
        <v>3.6117536176574094</v>
      </c>
      <c r="F18" s="15">
        <v>23.58</v>
      </c>
      <c r="G18" s="102">
        <f>(D18/F18)*1000</f>
        <v>54409.691576877136</v>
      </c>
      <c r="H18" s="14">
        <v>4.8499999999999996</v>
      </c>
      <c r="I18" s="14">
        <v>0</v>
      </c>
      <c r="J18" s="14">
        <v>8.84</v>
      </c>
      <c r="K18" s="16">
        <v>23.4</v>
      </c>
      <c r="L18" s="17">
        <v>2.1100000000000001E-2</v>
      </c>
      <c r="M18" s="14">
        <v>4.528949E-3</v>
      </c>
      <c r="N18" s="110">
        <v>3.39</v>
      </c>
      <c r="O18" s="18">
        <v>3.3899999999999998E-3</v>
      </c>
      <c r="P18" s="12">
        <v>0</v>
      </c>
      <c r="Q18" s="48">
        <v>25901.82</v>
      </c>
      <c r="R18" s="17">
        <v>87.81</v>
      </c>
      <c r="S18" s="19">
        <v>-70.349999999999994</v>
      </c>
      <c r="T18" s="20">
        <v>10.63</v>
      </c>
      <c r="U18" s="12">
        <v>18.03</v>
      </c>
      <c r="V18" s="12">
        <v>-7.4</v>
      </c>
      <c r="W18" s="12">
        <v>713.9</v>
      </c>
      <c r="X18" s="14">
        <f>(W18/W16)-1</f>
        <v>0.25223644974565862</v>
      </c>
      <c r="Y18" s="20">
        <v>11.16</v>
      </c>
      <c r="Z18" s="21" t="s">
        <v>63</v>
      </c>
      <c r="AA18" s="21" t="s">
        <v>63</v>
      </c>
      <c r="AB18" s="21" t="s">
        <v>63</v>
      </c>
      <c r="AC18" s="21" t="s">
        <v>63</v>
      </c>
      <c r="AD18" s="20">
        <v>37.299999999999997</v>
      </c>
      <c r="AE18" s="20">
        <v>0.57999999999999996</v>
      </c>
      <c r="AF18" s="12" t="s">
        <v>63</v>
      </c>
      <c r="AG18" s="12" t="s">
        <v>63</v>
      </c>
      <c r="AH18" s="12" t="s">
        <v>63</v>
      </c>
      <c r="AI18" s="12" t="s">
        <v>63</v>
      </c>
      <c r="AJ18" s="20">
        <v>37.299999999999997</v>
      </c>
      <c r="AK18" s="12">
        <v>162.9</v>
      </c>
      <c r="AL18" s="14">
        <f>(AK18/AK16)-1</f>
        <v>-0.40482279868469118</v>
      </c>
      <c r="AM18" s="12">
        <v>2.5499999999999998</v>
      </c>
      <c r="AN18" s="20" t="s">
        <v>63</v>
      </c>
      <c r="AO18" s="20" t="s">
        <v>63</v>
      </c>
      <c r="AP18" s="20">
        <v>-8.7999999999999995E-2</v>
      </c>
      <c r="AQ18" s="20">
        <v>-4.28</v>
      </c>
      <c r="AR18" s="20">
        <v>-0.28000000000000003</v>
      </c>
      <c r="AS18" s="20">
        <v>240.63</v>
      </c>
      <c r="AT18" s="20">
        <v>0</v>
      </c>
      <c r="AU18" s="20">
        <v>3.76</v>
      </c>
      <c r="AV18" s="20" t="s">
        <v>63</v>
      </c>
      <c r="AW18" s="20" t="s">
        <v>63</v>
      </c>
      <c r="AX18" s="20" t="s">
        <v>63</v>
      </c>
      <c r="AY18" s="20" t="s">
        <v>63</v>
      </c>
      <c r="AZ18" s="20" t="s">
        <v>63</v>
      </c>
      <c r="BA18" s="20" t="s">
        <v>63</v>
      </c>
      <c r="BB18" s="20" t="s">
        <v>63</v>
      </c>
      <c r="BC18" s="20" t="s">
        <v>63</v>
      </c>
      <c r="BD18" s="20" t="s">
        <v>63</v>
      </c>
      <c r="BE18" s="20" t="s">
        <v>63</v>
      </c>
      <c r="BF18" s="20" t="s">
        <v>63</v>
      </c>
      <c r="BG18" s="20" t="s">
        <v>63</v>
      </c>
      <c r="BH18" s="20" t="s">
        <v>63</v>
      </c>
      <c r="BI18" s="20" t="s">
        <v>63</v>
      </c>
      <c r="BJ18" s="20" t="s">
        <v>63</v>
      </c>
      <c r="BK18" s="20">
        <v>1947</v>
      </c>
      <c r="BL18" s="11" t="s">
        <v>69</v>
      </c>
    </row>
    <row r="19" spans="2:64" ht="15.75" customHeight="1">
      <c r="B19" s="11" t="s">
        <v>69</v>
      </c>
      <c r="C19" s="12">
        <v>1948</v>
      </c>
      <c r="D19" s="13">
        <v>1333.2932076770026</v>
      </c>
      <c r="E19" s="14">
        <v>3.921546681372936</v>
      </c>
      <c r="F19" s="15">
        <v>24.29</v>
      </c>
      <c r="G19" s="102">
        <f t="shared" ref="G19:G23" si="14">(D19/F19)*1000</f>
        <v>54890.62197105815</v>
      </c>
      <c r="H19" s="14">
        <v>5.74</v>
      </c>
      <c r="I19" s="14">
        <v>18.350000000000001</v>
      </c>
      <c r="J19" s="14">
        <v>2.99</v>
      </c>
      <c r="K19" s="16">
        <v>24.1</v>
      </c>
      <c r="L19" s="17">
        <v>6.1899999999999997E-2</v>
      </c>
      <c r="M19" s="14">
        <v>4.8090900000000002E-3</v>
      </c>
      <c r="N19" s="110">
        <v>4.5</v>
      </c>
      <c r="O19" s="18">
        <v>4.4999999999999997E-3</v>
      </c>
      <c r="P19" s="12">
        <v>32.74</v>
      </c>
      <c r="Q19" s="48">
        <v>24392.97</v>
      </c>
      <c r="R19" s="17">
        <v>109.77</v>
      </c>
      <c r="S19" s="20">
        <v>-0.62939999999999996</v>
      </c>
      <c r="T19" s="20">
        <v>11.68</v>
      </c>
      <c r="U19" s="12">
        <v>19.2</v>
      </c>
      <c r="V19" s="12">
        <v>-7.52</v>
      </c>
      <c r="W19" s="12">
        <v>715.5</v>
      </c>
      <c r="X19" s="14">
        <f t="shared" ref="X19:X23" si="15">(W19/W18)-1</f>
        <v>2.2412102535369627E-3</v>
      </c>
      <c r="Y19" s="20">
        <v>12.41</v>
      </c>
      <c r="Z19" s="21" t="s">
        <v>63</v>
      </c>
      <c r="AA19" s="21" t="s">
        <v>63</v>
      </c>
      <c r="AB19" s="21" t="s">
        <v>63</v>
      </c>
      <c r="AC19" s="21" t="s">
        <v>63</v>
      </c>
      <c r="AD19" s="20">
        <v>33.28</v>
      </c>
      <c r="AE19" s="20">
        <v>0.57999999999999996</v>
      </c>
      <c r="AF19" s="12" t="s">
        <v>63</v>
      </c>
      <c r="AG19" s="12" t="s">
        <v>63</v>
      </c>
      <c r="AH19" s="12" t="s">
        <v>63</v>
      </c>
      <c r="AI19" s="12" t="s">
        <v>63</v>
      </c>
      <c r="AJ19" s="20">
        <v>33.28</v>
      </c>
      <c r="AK19" s="12">
        <v>122.6</v>
      </c>
      <c r="AL19" s="14">
        <f t="shared" ref="AL19:AL23" si="16">(AK19/AK18)-1</f>
        <v>-0.2473910374462861</v>
      </c>
      <c r="AM19" s="12">
        <v>2.13</v>
      </c>
      <c r="AN19" s="20" t="s">
        <v>63</v>
      </c>
      <c r="AO19" s="20" t="s">
        <v>63</v>
      </c>
      <c r="AP19" s="20">
        <v>-0.505</v>
      </c>
      <c r="AQ19" s="20">
        <v>-22.27</v>
      </c>
      <c r="AR19" s="20">
        <v>-1.53</v>
      </c>
      <c r="AS19" s="20">
        <v>240.63</v>
      </c>
      <c r="AT19" s="20">
        <v>0</v>
      </c>
      <c r="AU19" s="20">
        <v>4.17</v>
      </c>
      <c r="AV19" s="20" t="s">
        <v>63</v>
      </c>
      <c r="AW19" s="20" t="s">
        <v>63</v>
      </c>
      <c r="AX19" s="20" t="s">
        <v>63</v>
      </c>
      <c r="AY19" s="20" t="s">
        <v>63</v>
      </c>
      <c r="AZ19" s="20" t="s">
        <v>63</v>
      </c>
      <c r="BA19" s="20" t="s">
        <v>63</v>
      </c>
      <c r="BB19" s="20" t="s">
        <v>63</v>
      </c>
      <c r="BC19" s="20" t="s">
        <v>63</v>
      </c>
      <c r="BD19" s="20" t="s">
        <v>63</v>
      </c>
      <c r="BE19" s="20" t="s">
        <v>63</v>
      </c>
      <c r="BF19" s="20" t="s">
        <v>63</v>
      </c>
      <c r="BG19" s="20" t="s">
        <v>63</v>
      </c>
      <c r="BH19" s="20" t="s">
        <v>63</v>
      </c>
      <c r="BI19" s="20" t="s">
        <v>63</v>
      </c>
      <c r="BJ19" s="20" t="s">
        <v>63</v>
      </c>
      <c r="BK19" s="20">
        <v>1948</v>
      </c>
      <c r="BL19" s="11" t="s">
        <v>69</v>
      </c>
    </row>
    <row r="20" spans="2:64" ht="15.75" customHeight="1">
      <c r="B20" s="11" t="s">
        <v>69</v>
      </c>
      <c r="C20" s="12">
        <v>1949</v>
      </c>
      <c r="D20" s="13">
        <v>1408.7628808346938</v>
      </c>
      <c r="E20" s="14">
        <v>5.6603958321502326</v>
      </c>
      <c r="F20" s="15">
        <v>25.03</v>
      </c>
      <c r="G20" s="102">
        <f t="shared" si="14"/>
        <v>56282.975662592631</v>
      </c>
      <c r="H20" s="14">
        <v>8.01</v>
      </c>
      <c r="I20" s="14">
        <v>39.549999999999997</v>
      </c>
      <c r="J20" s="14">
        <v>-2.0699999999999998</v>
      </c>
      <c r="K20" s="16">
        <v>23.6</v>
      </c>
      <c r="L20" s="17">
        <v>5.8299999999999998E-2</v>
      </c>
      <c r="M20" s="14">
        <v>5.0892309999999996E-3</v>
      </c>
      <c r="N20" s="110">
        <v>4.5</v>
      </c>
      <c r="O20" s="18">
        <v>4.4999999999999997E-3</v>
      </c>
      <c r="P20" s="12">
        <v>0</v>
      </c>
      <c r="Q20" s="48">
        <v>23050.240000000002</v>
      </c>
      <c r="R20" s="17">
        <v>103.73</v>
      </c>
      <c r="S20" s="19">
        <v>-64.98</v>
      </c>
      <c r="T20" s="20">
        <v>14.04</v>
      </c>
      <c r="U20" s="12">
        <v>22.07</v>
      </c>
      <c r="V20" s="12">
        <v>-8.0299999999999994</v>
      </c>
      <c r="W20" s="12">
        <v>701.1</v>
      </c>
      <c r="X20" s="14">
        <f t="shared" si="15"/>
        <v>-2.0125786163522008E-2</v>
      </c>
      <c r="Y20" s="20">
        <v>15.42</v>
      </c>
      <c r="Z20" s="21" t="s">
        <v>63</v>
      </c>
      <c r="AA20" s="21" t="s">
        <v>63</v>
      </c>
      <c r="AB20" s="21" t="s">
        <v>63</v>
      </c>
      <c r="AC20" s="21" t="s">
        <v>63</v>
      </c>
      <c r="AD20" s="20">
        <v>30.48</v>
      </c>
      <c r="AE20" s="20">
        <v>0.67</v>
      </c>
      <c r="AF20" s="12" t="s">
        <v>63</v>
      </c>
      <c r="AG20" s="12" t="s">
        <v>63</v>
      </c>
      <c r="AH20" s="12" t="s">
        <v>63</v>
      </c>
      <c r="AI20" s="12" t="s">
        <v>63</v>
      </c>
      <c r="AJ20" s="20">
        <v>30.45</v>
      </c>
      <c r="AK20" s="12">
        <v>164</v>
      </c>
      <c r="AL20" s="14">
        <f t="shared" si="16"/>
        <v>0.33768352365415999</v>
      </c>
      <c r="AM20" s="12">
        <v>3.61</v>
      </c>
      <c r="AN20" s="20" t="s">
        <v>63</v>
      </c>
      <c r="AO20" s="20" t="s">
        <v>63</v>
      </c>
      <c r="AP20" s="20">
        <v>0.15</v>
      </c>
      <c r="AQ20" s="20">
        <v>3.86</v>
      </c>
      <c r="AR20" s="20">
        <v>0.41</v>
      </c>
      <c r="AS20" s="20">
        <v>240.63</v>
      </c>
      <c r="AT20" s="20">
        <v>0</v>
      </c>
      <c r="AU20" s="20">
        <v>5.29</v>
      </c>
      <c r="AV20" s="20" t="s">
        <v>63</v>
      </c>
      <c r="AW20" s="20" t="s">
        <v>63</v>
      </c>
      <c r="AX20" s="20" t="s">
        <v>63</v>
      </c>
      <c r="AY20" s="20" t="s">
        <v>63</v>
      </c>
      <c r="AZ20" s="20" t="s">
        <v>63</v>
      </c>
      <c r="BA20" s="20" t="s">
        <v>63</v>
      </c>
      <c r="BB20" s="20" t="s">
        <v>63</v>
      </c>
      <c r="BC20" s="20" t="s">
        <v>63</v>
      </c>
      <c r="BD20" s="20" t="s">
        <v>63</v>
      </c>
      <c r="BE20" s="20" t="s">
        <v>63</v>
      </c>
      <c r="BF20" s="20" t="s">
        <v>63</v>
      </c>
      <c r="BG20" s="20" t="s">
        <v>63</v>
      </c>
      <c r="BH20" s="20" t="s">
        <v>63</v>
      </c>
      <c r="BI20" s="20" t="s">
        <v>63</v>
      </c>
      <c r="BJ20" s="20" t="s">
        <v>63</v>
      </c>
      <c r="BK20" s="20">
        <v>1949</v>
      </c>
      <c r="BL20" s="11" t="s">
        <v>69</v>
      </c>
    </row>
    <row r="21" spans="2:64" ht="15.75" customHeight="1">
      <c r="B21" s="11" t="s">
        <v>69</v>
      </c>
      <c r="C21" s="12">
        <v>1950</v>
      </c>
      <c r="D21" s="13">
        <v>1545.7249596191245</v>
      </c>
      <c r="E21" s="14">
        <v>9.722152723336988</v>
      </c>
      <c r="F21" s="15">
        <v>25.79</v>
      </c>
      <c r="G21" s="102">
        <f t="shared" si="14"/>
        <v>59935.050780113401</v>
      </c>
      <c r="H21" s="14">
        <v>8.65</v>
      </c>
      <c r="I21" s="14">
        <v>7.99</v>
      </c>
      <c r="J21" s="14">
        <v>5.93</v>
      </c>
      <c r="K21" s="16">
        <v>25</v>
      </c>
      <c r="L21" s="17">
        <v>0.1101</v>
      </c>
      <c r="M21" s="14">
        <v>5.2111945833333327E-3</v>
      </c>
      <c r="N21" s="110">
        <v>3.39</v>
      </c>
      <c r="O21" s="18">
        <v>3.3899999999999998E-3</v>
      </c>
      <c r="P21" s="12">
        <v>-24.67</v>
      </c>
      <c r="Q21" s="48">
        <v>20764.27</v>
      </c>
      <c r="R21" s="17">
        <v>70.39</v>
      </c>
      <c r="S21" s="20">
        <v>-0.76229999999999998</v>
      </c>
      <c r="T21" s="20">
        <v>24.58</v>
      </c>
      <c r="U21" s="12">
        <v>28.66</v>
      </c>
      <c r="V21" s="12">
        <v>-4.08</v>
      </c>
      <c r="W21" s="12">
        <v>493.4</v>
      </c>
      <c r="X21" s="14">
        <f t="shared" si="15"/>
        <v>-0.29624875196120393</v>
      </c>
      <c r="Y21" s="20">
        <v>10.119999999999999</v>
      </c>
      <c r="Z21" s="21" t="s">
        <v>70</v>
      </c>
      <c r="AA21" s="21" t="s">
        <v>71</v>
      </c>
      <c r="AB21" s="21" t="s">
        <v>72</v>
      </c>
      <c r="AC21" s="21" t="s">
        <v>73</v>
      </c>
      <c r="AD21" s="20">
        <v>72.38</v>
      </c>
      <c r="AE21" s="20">
        <v>1.48</v>
      </c>
      <c r="AF21" s="12" t="s">
        <v>63</v>
      </c>
      <c r="AG21" s="12" t="s">
        <v>63</v>
      </c>
      <c r="AH21" s="12" t="s">
        <v>63</v>
      </c>
      <c r="AI21" s="12" t="s">
        <v>63</v>
      </c>
      <c r="AJ21" s="20">
        <v>72.38</v>
      </c>
      <c r="AK21" s="12">
        <v>215</v>
      </c>
      <c r="AL21" s="14">
        <f t="shared" si="16"/>
        <v>0.31097560975609762</v>
      </c>
      <c r="AM21" s="12">
        <v>4.41</v>
      </c>
      <c r="AN21" s="36">
        <v>14.105596939802698</v>
      </c>
      <c r="AO21" s="20" t="s">
        <v>63</v>
      </c>
      <c r="AP21" s="20">
        <v>0.17799999999999999</v>
      </c>
      <c r="AQ21" s="20">
        <v>4.8899999999999997</v>
      </c>
      <c r="AR21" s="20">
        <v>0.42</v>
      </c>
      <c r="AS21" s="20">
        <v>240.63</v>
      </c>
      <c r="AT21" s="20">
        <v>0</v>
      </c>
      <c r="AU21" s="20">
        <v>4.9400000000000004</v>
      </c>
      <c r="AV21" s="20" t="s">
        <v>63</v>
      </c>
      <c r="AW21" s="20" t="s">
        <v>63</v>
      </c>
      <c r="AX21" s="20" t="s">
        <v>63</v>
      </c>
      <c r="AY21" s="20" t="s">
        <v>63</v>
      </c>
      <c r="AZ21" s="20" t="s">
        <v>63</v>
      </c>
      <c r="BA21" s="20" t="s">
        <v>63</v>
      </c>
      <c r="BB21" s="20" t="s">
        <v>63</v>
      </c>
      <c r="BC21" s="20" t="s">
        <v>63</v>
      </c>
      <c r="BD21" s="20" t="s">
        <v>63</v>
      </c>
      <c r="BE21" s="20" t="s">
        <v>63</v>
      </c>
      <c r="BF21" s="20" t="s">
        <v>63</v>
      </c>
      <c r="BG21" s="20" t="s">
        <v>63</v>
      </c>
      <c r="BH21" s="20" t="s">
        <v>63</v>
      </c>
      <c r="BI21" s="20" t="s">
        <v>63</v>
      </c>
      <c r="BJ21" s="20" t="s">
        <v>63</v>
      </c>
      <c r="BK21" s="20">
        <v>1950</v>
      </c>
      <c r="BL21" s="11" t="s">
        <v>69</v>
      </c>
    </row>
    <row r="22" spans="2:64" ht="15.75" customHeight="1">
      <c r="B22" s="11" t="s">
        <v>69</v>
      </c>
      <c r="C22" s="12">
        <v>1951</v>
      </c>
      <c r="D22" s="13">
        <v>1665.917450404806</v>
      </c>
      <c r="E22" s="14">
        <v>7.7758006065514769</v>
      </c>
      <c r="F22" s="15">
        <v>26.58</v>
      </c>
      <c r="G22" s="102">
        <f t="shared" si="14"/>
        <v>62675.600090474269</v>
      </c>
      <c r="H22" s="14">
        <v>8.65</v>
      </c>
      <c r="I22" s="14">
        <v>0</v>
      </c>
      <c r="J22" s="14">
        <v>6</v>
      </c>
      <c r="K22" s="16">
        <v>26.5</v>
      </c>
      <c r="L22" s="17">
        <v>0.18240000000000001</v>
      </c>
      <c r="M22" s="14">
        <v>6.4437953333333345E-3</v>
      </c>
      <c r="N22" s="110">
        <v>3.39</v>
      </c>
      <c r="O22" s="18">
        <v>3.3899999999999998E-3</v>
      </c>
      <c r="P22" s="12">
        <v>0</v>
      </c>
      <c r="Q22" s="48">
        <v>17561.22</v>
      </c>
      <c r="R22" s="17">
        <v>59.53</v>
      </c>
      <c r="S22" s="19">
        <v>-79.900000000000006</v>
      </c>
      <c r="T22" s="20">
        <v>26.46</v>
      </c>
      <c r="U22" s="12">
        <v>26.65</v>
      </c>
      <c r="V22" s="12">
        <v>-0.19</v>
      </c>
      <c r="W22" s="12">
        <v>591.5</v>
      </c>
      <c r="X22" s="14">
        <f t="shared" si="15"/>
        <v>0.19882448317794887</v>
      </c>
      <c r="Y22" s="20">
        <v>9.41</v>
      </c>
      <c r="Z22" s="21" t="s">
        <v>74</v>
      </c>
      <c r="AA22" s="21" t="s">
        <v>75</v>
      </c>
      <c r="AB22" s="21" t="s">
        <v>76</v>
      </c>
      <c r="AC22" s="21" t="s">
        <v>77</v>
      </c>
      <c r="AD22" s="20">
        <v>120.61</v>
      </c>
      <c r="AE22" s="20">
        <v>1.92</v>
      </c>
      <c r="AF22" s="12" t="s">
        <v>63</v>
      </c>
      <c r="AG22" s="12" t="s">
        <v>63</v>
      </c>
      <c r="AH22" s="12" t="s">
        <v>63</v>
      </c>
      <c r="AI22" s="12" t="s">
        <v>63</v>
      </c>
      <c r="AJ22" s="20">
        <v>120.61</v>
      </c>
      <c r="AK22" s="12">
        <v>225</v>
      </c>
      <c r="AL22" s="14">
        <f t="shared" si="16"/>
        <v>4.6511627906976827E-2</v>
      </c>
      <c r="AM22" s="12">
        <v>3.58</v>
      </c>
      <c r="AN22" s="36">
        <v>16.276709922919309</v>
      </c>
      <c r="AO22" s="36">
        <v>15.39185468</v>
      </c>
      <c r="AP22" s="20">
        <v>0.214</v>
      </c>
      <c r="AQ22" s="20">
        <v>4.38</v>
      </c>
      <c r="AR22" s="20">
        <v>0.39</v>
      </c>
      <c r="AS22" s="20">
        <v>391.64</v>
      </c>
      <c r="AT22" s="20">
        <v>62.76</v>
      </c>
      <c r="AU22" s="20">
        <v>6.23</v>
      </c>
      <c r="AV22" s="20" t="s">
        <v>63</v>
      </c>
      <c r="AW22" s="20" t="s">
        <v>63</v>
      </c>
      <c r="AX22" s="20" t="s">
        <v>63</v>
      </c>
      <c r="AY22" s="20" t="s">
        <v>63</v>
      </c>
      <c r="AZ22" s="20" t="s">
        <v>63</v>
      </c>
      <c r="BA22" s="20" t="s">
        <v>63</v>
      </c>
      <c r="BB22" s="20" t="s">
        <v>63</v>
      </c>
      <c r="BC22" s="20" t="s">
        <v>63</v>
      </c>
      <c r="BD22" s="20" t="s">
        <v>63</v>
      </c>
      <c r="BE22" s="20" t="s">
        <v>63</v>
      </c>
      <c r="BF22" s="20" t="s">
        <v>63</v>
      </c>
      <c r="BG22" s="20" t="s">
        <v>63</v>
      </c>
      <c r="BH22" s="20" t="s">
        <v>63</v>
      </c>
      <c r="BI22" s="20" t="s">
        <v>63</v>
      </c>
      <c r="BJ22" s="20" t="s">
        <v>63</v>
      </c>
      <c r="BK22" s="20">
        <v>1951</v>
      </c>
      <c r="BL22" s="11" t="s">
        <v>69</v>
      </c>
    </row>
    <row r="23" spans="2:64" ht="15.75" customHeight="1">
      <c r="B23" s="11" t="s">
        <v>69</v>
      </c>
      <c r="C23" s="12">
        <v>1952</v>
      </c>
      <c r="D23" s="13">
        <v>1733.0023295631224</v>
      </c>
      <c r="E23" s="14">
        <v>4.0269029622095189</v>
      </c>
      <c r="F23" s="15">
        <v>27.4</v>
      </c>
      <c r="G23" s="102">
        <f t="shared" si="14"/>
        <v>63248.260203033664</v>
      </c>
      <c r="H23" s="14">
        <v>8.65</v>
      </c>
      <c r="I23" s="14">
        <v>0</v>
      </c>
      <c r="J23" s="14">
        <v>0.75</v>
      </c>
      <c r="K23" s="16">
        <v>26.7</v>
      </c>
      <c r="L23" s="17">
        <v>-2.1899999999999999E-2</v>
      </c>
      <c r="M23" s="14">
        <v>6.6710969166666675E-3</v>
      </c>
      <c r="N23" s="110">
        <v>6.7</v>
      </c>
      <c r="O23" s="18">
        <v>6.7000000000000002E-3</v>
      </c>
      <c r="P23" s="12">
        <v>97.64</v>
      </c>
      <c r="Q23" s="48">
        <v>17955.3</v>
      </c>
      <c r="R23" s="17">
        <v>120.3</v>
      </c>
      <c r="S23" s="20">
        <v>-0.59379999999999999</v>
      </c>
      <c r="T23" s="20">
        <v>23.98</v>
      </c>
      <c r="U23" s="12">
        <v>26.3</v>
      </c>
      <c r="V23" s="12">
        <v>-2.3199999999999998</v>
      </c>
      <c r="W23" s="12">
        <v>625.29999999999995</v>
      </c>
      <c r="X23" s="14">
        <f t="shared" si="15"/>
        <v>5.7142857142857162E-2</v>
      </c>
      <c r="Y23" s="20">
        <v>8.8699999999999992</v>
      </c>
      <c r="Z23" s="21" t="s">
        <v>78</v>
      </c>
      <c r="AA23" s="21">
        <v>278</v>
      </c>
      <c r="AB23" s="21" t="s">
        <v>79</v>
      </c>
      <c r="AC23" s="21" t="s">
        <v>80</v>
      </c>
      <c r="AD23" s="20">
        <v>68.17</v>
      </c>
      <c r="AE23" s="20">
        <v>0.97</v>
      </c>
      <c r="AF23" s="12" t="s">
        <v>63</v>
      </c>
      <c r="AG23" s="12" t="s">
        <v>63</v>
      </c>
      <c r="AH23" s="12" t="s">
        <v>63</v>
      </c>
      <c r="AI23" s="12" t="s">
        <v>63</v>
      </c>
      <c r="AJ23" s="20">
        <v>68.17</v>
      </c>
      <c r="AK23" s="12">
        <v>259</v>
      </c>
      <c r="AL23" s="14">
        <f t="shared" si="16"/>
        <v>0.1511111111111112</v>
      </c>
      <c r="AM23" s="12">
        <v>3.67</v>
      </c>
      <c r="AN23" s="36">
        <v>16.761768901569187</v>
      </c>
      <c r="AO23" s="36">
        <v>2.98008001</v>
      </c>
      <c r="AP23" s="20">
        <v>-0.126</v>
      </c>
      <c r="AQ23" s="20">
        <v>-1.99</v>
      </c>
      <c r="AR23" s="20">
        <v>-0.21</v>
      </c>
      <c r="AS23" s="20">
        <v>382.24</v>
      </c>
      <c r="AT23" s="20">
        <v>-2.4</v>
      </c>
      <c r="AU23" s="20">
        <v>5.42</v>
      </c>
      <c r="AV23" s="20" t="s">
        <v>63</v>
      </c>
      <c r="AW23" s="20" t="s">
        <v>63</v>
      </c>
      <c r="AX23" s="20" t="s">
        <v>63</v>
      </c>
      <c r="AY23" s="20" t="s">
        <v>63</v>
      </c>
      <c r="AZ23" s="20" t="s">
        <v>63</v>
      </c>
      <c r="BA23" s="20" t="s">
        <v>63</v>
      </c>
      <c r="BB23" s="20" t="s">
        <v>63</v>
      </c>
      <c r="BC23" s="20" t="s">
        <v>63</v>
      </c>
      <c r="BD23" s="20" t="s">
        <v>63</v>
      </c>
      <c r="BE23" s="20" t="s">
        <v>63</v>
      </c>
      <c r="BF23" s="20" t="s">
        <v>63</v>
      </c>
      <c r="BG23" s="20" t="s">
        <v>63</v>
      </c>
      <c r="BH23" s="20" t="s">
        <v>63</v>
      </c>
      <c r="BI23" s="20" t="s">
        <v>63</v>
      </c>
      <c r="BJ23" s="20" t="s">
        <v>63</v>
      </c>
      <c r="BK23" s="20">
        <v>1952</v>
      </c>
      <c r="BL23" s="11" t="s">
        <v>69</v>
      </c>
    </row>
    <row r="24" spans="2:64" s="109" customFormat="1" ht="15.75" customHeight="1">
      <c r="B24" s="24" t="s">
        <v>65</v>
      </c>
      <c r="C24" s="25" t="s">
        <v>81</v>
      </c>
      <c r="D24" s="26">
        <f t="shared" ref="D24:E24" si="17">AVERAGE(D18:D23)</f>
        <v>1494.9468925802519</v>
      </c>
      <c r="E24" s="26">
        <f t="shared" si="17"/>
        <v>5.7864254038797611</v>
      </c>
      <c r="F24" s="25">
        <v>19.600000000000001</v>
      </c>
      <c r="G24" s="103">
        <f t="shared" ref="G24:H24" si="18">AVERAGE(G18:G23)</f>
        <v>58573.700047358208</v>
      </c>
      <c r="H24" s="26">
        <f t="shared" si="18"/>
        <v>7.4249999999999998</v>
      </c>
      <c r="I24" s="25">
        <v>78.400000000000006</v>
      </c>
      <c r="J24" s="27">
        <v>0.24199999999999999</v>
      </c>
      <c r="K24" s="28">
        <v>1.242</v>
      </c>
      <c r="L24" s="27">
        <f t="shared" ref="L24:O24" si="19">AVERAGE(L18:L23)</f>
        <v>6.8650000000000003E-2</v>
      </c>
      <c r="M24" s="27">
        <f t="shared" si="19"/>
        <v>5.4588928055555553E-3</v>
      </c>
      <c r="N24" s="103">
        <f t="shared" si="19"/>
        <v>4.3116666666666665</v>
      </c>
      <c r="O24" s="111">
        <f t="shared" si="19"/>
        <v>4.3116666666666668E-3</v>
      </c>
      <c r="P24" s="27">
        <v>97.64</v>
      </c>
      <c r="Q24" s="45">
        <f t="shared" ref="Q24:S24" si="20">AVERAGE(Q18:Q23)</f>
        <v>21604.303333333333</v>
      </c>
      <c r="R24" s="27">
        <f t="shared" si="20"/>
        <v>91.921666666666667</v>
      </c>
      <c r="S24" s="27">
        <f t="shared" si="20"/>
        <v>-36.202583333333337</v>
      </c>
      <c r="T24" s="37">
        <v>111.37</v>
      </c>
      <c r="U24" s="27">
        <v>140.91</v>
      </c>
      <c r="V24" s="27">
        <v>-29.54</v>
      </c>
      <c r="W24" s="27">
        <f>AVERAGE(W18:W23)</f>
        <v>640.11666666666667</v>
      </c>
      <c r="X24" s="27">
        <f>(W23/W18)-1</f>
        <v>-0.12410701778960642</v>
      </c>
      <c r="Y24" s="27">
        <f>AVERAGE(Y18:Y23)</f>
        <v>11.231666666666667</v>
      </c>
      <c r="Z24" s="66"/>
      <c r="AA24" s="66"/>
      <c r="AB24" s="66"/>
      <c r="AC24" s="66"/>
      <c r="AD24" s="25">
        <v>362.22</v>
      </c>
      <c r="AE24" s="27">
        <f>AVERAGE(AE18:AE23)</f>
        <v>1.0333333333333334</v>
      </c>
      <c r="AF24" s="33"/>
      <c r="AG24" s="33"/>
      <c r="AH24" s="33"/>
      <c r="AI24" s="33"/>
      <c r="AJ24" s="27">
        <v>362.19</v>
      </c>
      <c r="AK24" s="27">
        <f>AVERAGE(AK18:AK23)</f>
        <v>191.41666666666666</v>
      </c>
      <c r="AL24" s="27">
        <f>(AK23/AK18)-1</f>
        <v>0.5899324739103744</v>
      </c>
      <c r="AM24" s="27">
        <f t="shared" ref="AM24:AO24" si="21">AVERAGE(AM18:AM23)</f>
        <v>3.3250000000000006</v>
      </c>
      <c r="AN24" s="27">
        <f t="shared" si="21"/>
        <v>15.714691921430399</v>
      </c>
      <c r="AO24" s="27">
        <f t="shared" si="21"/>
        <v>9.1859673449999999</v>
      </c>
      <c r="AP24" s="32">
        <v>-0.17699999999999999</v>
      </c>
      <c r="AQ24" s="32">
        <v>-0.77</v>
      </c>
      <c r="AR24" s="32">
        <v>-7.0000000000000007E-2</v>
      </c>
      <c r="AS24" s="32">
        <f>AVERAGE(AS18:AS23)</f>
        <v>289.39999999999998</v>
      </c>
      <c r="AT24" s="32">
        <v>58.85</v>
      </c>
      <c r="AU24" s="32">
        <v>5.42</v>
      </c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 t="s">
        <v>81</v>
      </c>
      <c r="BL24" s="24" t="s">
        <v>65</v>
      </c>
    </row>
    <row r="25" spans="2:64" ht="15.75" customHeight="1">
      <c r="B25" s="11" t="s">
        <v>82</v>
      </c>
      <c r="C25" s="12">
        <v>1953</v>
      </c>
      <c r="D25" s="13">
        <v>1738.5908867967084</v>
      </c>
      <c r="E25" s="14">
        <v>0.32247834513845408</v>
      </c>
      <c r="F25" s="15">
        <v>28.25</v>
      </c>
      <c r="G25" s="102">
        <f>(D25/F25)*1000</f>
        <v>61543.04024059145</v>
      </c>
      <c r="H25" s="14">
        <v>8.65</v>
      </c>
      <c r="I25" s="14">
        <v>0</v>
      </c>
      <c r="J25" s="14">
        <v>0.75</v>
      </c>
      <c r="K25" s="16">
        <v>26.9</v>
      </c>
      <c r="L25" s="17">
        <v>2.0899999999999998E-2</v>
      </c>
      <c r="M25" s="14">
        <v>6.587342833333335E-3</v>
      </c>
      <c r="N25" s="110">
        <v>6.7</v>
      </c>
      <c r="O25" s="18">
        <v>6.7000000000000002E-3</v>
      </c>
      <c r="P25" s="12">
        <v>0</v>
      </c>
      <c r="Q25" s="48">
        <v>17588.5</v>
      </c>
      <c r="R25" s="17">
        <v>117.84</v>
      </c>
      <c r="S25" s="20">
        <v>-0.60209999999999997</v>
      </c>
      <c r="T25" s="20">
        <v>22.19</v>
      </c>
      <c r="U25" s="12">
        <v>29.77</v>
      </c>
      <c r="V25" s="12">
        <v>-7.58</v>
      </c>
      <c r="W25" s="12">
        <v>559.1</v>
      </c>
      <c r="X25" s="14">
        <f>(W25/W23)-1</f>
        <v>-0.10586918279225965</v>
      </c>
      <c r="Y25" s="20">
        <v>7.97</v>
      </c>
      <c r="Z25" s="21" t="s">
        <v>83</v>
      </c>
      <c r="AA25" s="21" t="s">
        <v>84</v>
      </c>
      <c r="AB25" s="21" t="s">
        <v>85</v>
      </c>
      <c r="AC25" s="21" t="s">
        <v>86</v>
      </c>
      <c r="AD25" s="20">
        <v>41.82</v>
      </c>
      <c r="AE25" s="20">
        <v>0.6</v>
      </c>
      <c r="AF25" s="12" t="s">
        <v>63</v>
      </c>
      <c r="AG25" s="12" t="s">
        <v>63</v>
      </c>
      <c r="AH25" s="12" t="s">
        <v>63</v>
      </c>
      <c r="AI25" s="12" t="s">
        <v>63</v>
      </c>
      <c r="AJ25" s="20">
        <v>41.82</v>
      </c>
      <c r="AK25" s="12">
        <v>299</v>
      </c>
      <c r="AL25" s="14">
        <f>(AK25/AK23)-1</f>
        <v>0.15444015444015435</v>
      </c>
      <c r="AM25" s="12">
        <v>4.26</v>
      </c>
      <c r="AN25" s="36">
        <v>15.376408031903729</v>
      </c>
      <c r="AO25" s="36">
        <v>-8.2650039970000009</v>
      </c>
      <c r="AP25" s="20">
        <v>-0.46700000000000003</v>
      </c>
      <c r="AQ25" s="20">
        <v>-9.3000000000000007</v>
      </c>
      <c r="AR25" s="20">
        <v>-0.77</v>
      </c>
      <c r="AS25" s="20">
        <v>676.68</v>
      </c>
      <c r="AT25" s="20">
        <v>77.03</v>
      </c>
      <c r="AU25" s="20">
        <v>9.65</v>
      </c>
      <c r="AV25" s="20" t="s">
        <v>63</v>
      </c>
      <c r="AW25" s="20" t="s">
        <v>63</v>
      </c>
      <c r="AX25" s="20" t="s">
        <v>63</v>
      </c>
      <c r="AY25" s="20" t="s">
        <v>63</v>
      </c>
      <c r="AZ25" s="20" t="s">
        <v>63</v>
      </c>
      <c r="BA25" s="20" t="s">
        <v>63</v>
      </c>
      <c r="BB25" s="20" t="s">
        <v>63</v>
      </c>
      <c r="BC25" s="20" t="s">
        <v>63</v>
      </c>
      <c r="BD25" s="20" t="s">
        <v>63</v>
      </c>
      <c r="BE25" s="20" t="s">
        <v>63</v>
      </c>
      <c r="BF25" s="20" t="s">
        <v>63</v>
      </c>
      <c r="BG25" s="20" t="s">
        <v>63</v>
      </c>
      <c r="BH25" s="20" t="s">
        <v>63</v>
      </c>
      <c r="BI25" s="20" t="s">
        <v>63</v>
      </c>
      <c r="BJ25" s="20" t="s">
        <v>63</v>
      </c>
      <c r="BK25" s="20">
        <v>1953</v>
      </c>
      <c r="BL25" s="11" t="s">
        <v>82</v>
      </c>
    </row>
    <row r="26" spans="2:64" ht="15.75" customHeight="1">
      <c r="B26" s="11" t="s">
        <v>82</v>
      </c>
      <c r="C26" s="12">
        <v>1954</v>
      </c>
      <c r="D26" s="13">
        <v>1911.8922946424182</v>
      </c>
      <c r="E26" s="14">
        <v>9.9679234006000907</v>
      </c>
      <c r="F26" s="15">
        <v>29.12</v>
      </c>
      <c r="G26" s="102">
        <f t="shared" ref="G26:G30" si="22">(D26/F26)*1000</f>
        <v>65655.641986346775</v>
      </c>
      <c r="H26" s="14">
        <v>11.34</v>
      </c>
      <c r="I26" s="14">
        <v>31.1</v>
      </c>
      <c r="J26" s="14">
        <v>-0.74</v>
      </c>
      <c r="K26" s="16">
        <v>26.7</v>
      </c>
      <c r="L26" s="17">
        <v>0.16370000000000001</v>
      </c>
      <c r="M26" s="14">
        <v>7.2020716666666672E-3</v>
      </c>
      <c r="N26" s="110">
        <v>8</v>
      </c>
      <c r="O26" s="18">
        <v>8.0000000000000002E-3</v>
      </c>
      <c r="P26" s="12">
        <v>19.399999999999999</v>
      </c>
      <c r="Q26" s="48">
        <v>15113.76</v>
      </c>
      <c r="R26" s="17">
        <v>120.91</v>
      </c>
      <c r="S26" s="19">
        <v>-59.18</v>
      </c>
      <c r="T26" s="20">
        <v>33.42</v>
      </c>
      <c r="U26" s="12">
        <v>34.409999999999997</v>
      </c>
      <c r="V26" s="12">
        <v>-0.99</v>
      </c>
      <c r="W26" s="12">
        <v>615.79999999999995</v>
      </c>
      <c r="X26" s="14">
        <f t="shared" ref="X26:X30" si="23">(W26/W25)-1</f>
        <v>0.10141298515471275</v>
      </c>
      <c r="Y26" s="20">
        <v>9.44</v>
      </c>
      <c r="Z26" s="21" t="s">
        <v>87</v>
      </c>
      <c r="AA26" s="21" t="s">
        <v>88</v>
      </c>
      <c r="AB26" s="21" t="s">
        <v>89</v>
      </c>
      <c r="AC26" s="21" t="s">
        <v>90</v>
      </c>
      <c r="AD26" s="20">
        <v>93.16</v>
      </c>
      <c r="AE26" s="20">
        <v>1.43</v>
      </c>
      <c r="AF26" s="12" t="s">
        <v>63</v>
      </c>
      <c r="AG26" s="12" t="s">
        <v>63</v>
      </c>
      <c r="AH26" s="12" t="s">
        <v>63</v>
      </c>
      <c r="AI26" s="12" t="s">
        <v>63</v>
      </c>
      <c r="AJ26" s="20">
        <v>93.16</v>
      </c>
      <c r="AK26" s="12">
        <v>240</v>
      </c>
      <c r="AL26" s="14">
        <f t="shared" ref="AL26:AL30" si="24">(AK26/AK25)-1</f>
        <v>-0.19732441471571904</v>
      </c>
      <c r="AM26" s="12">
        <v>3.68</v>
      </c>
      <c r="AN26" s="36">
        <v>16.097876004592422</v>
      </c>
      <c r="AO26" s="36">
        <v>4.6920449250000003</v>
      </c>
      <c r="AP26" s="20">
        <v>-0.20300000000000001</v>
      </c>
      <c r="AQ26" s="20">
        <v>-2.63</v>
      </c>
      <c r="AR26" s="20">
        <v>-0.27</v>
      </c>
      <c r="AS26" s="20" t="s">
        <v>91</v>
      </c>
      <c r="AT26" s="20">
        <v>40.39</v>
      </c>
      <c r="AU26" s="20">
        <v>14.57</v>
      </c>
      <c r="AV26" s="20" t="s">
        <v>63</v>
      </c>
      <c r="AW26" s="20" t="s">
        <v>63</v>
      </c>
      <c r="AX26" s="20" t="s">
        <v>63</v>
      </c>
      <c r="AY26" s="20" t="s">
        <v>63</v>
      </c>
      <c r="AZ26" s="20" t="s">
        <v>63</v>
      </c>
      <c r="BA26" s="20" t="s">
        <v>63</v>
      </c>
      <c r="BB26" s="20" t="s">
        <v>63</v>
      </c>
      <c r="BC26" s="20" t="s">
        <v>63</v>
      </c>
      <c r="BD26" s="20" t="s">
        <v>63</v>
      </c>
      <c r="BE26" s="20" t="s">
        <v>63</v>
      </c>
      <c r="BF26" s="20" t="s">
        <v>63</v>
      </c>
      <c r="BG26" s="20" t="s">
        <v>63</v>
      </c>
      <c r="BH26" s="20" t="s">
        <v>63</v>
      </c>
      <c r="BI26" s="20" t="s">
        <v>63</v>
      </c>
      <c r="BJ26" s="20" t="s">
        <v>63</v>
      </c>
      <c r="BK26" s="20">
        <v>1954</v>
      </c>
      <c r="BL26" s="11" t="s">
        <v>82</v>
      </c>
    </row>
    <row r="27" spans="2:64" ht="15.75" customHeight="1">
      <c r="B27" s="11" t="s">
        <v>82</v>
      </c>
      <c r="C27" s="12">
        <v>1955</v>
      </c>
      <c r="D27" s="13">
        <v>2074.0100608576367</v>
      </c>
      <c r="E27" s="14">
        <v>8.4794403256664381</v>
      </c>
      <c r="F27" s="15">
        <v>30.01</v>
      </c>
      <c r="G27" s="102">
        <f t="shared" si="22"/>
        <v>69110.631817981892</v>
      </c>
      <c r="H27" s="14">
        <v>12.5</v>
      </c>
      <c r="I27" s="14">
        <v>10.23</v>
      </c>
      <c r="J27" s="14">
        <v>0.37</v>
      </c>
      <c r="K27" s="16">
        <v>26.8</v>
      </c>
      <c r="L27" s="17">
        <v>9.4399999999999998E-2</v>
      </c>
      <c r="M27" s="14">
        <v>8.1740937499999982E-3</v>
      </c>
      <c r="N27" s="110">
        <v>8</v>
      </c>
      <c r="O27" s="18">
        <v>8.0000000000000002E-3</v>
      </c>
      <c r="P27" s="12">
        <v>0</v>
      </c>
      <c r="Q27" s="48">
        <v>13810.34</v>
      </c>
      <c r="R27" s="17">
        <v>110.48</v>
      </c>
      <c r="S27" s="20">
        <v>-0.627</v>
      </c>
      <c r="T27" s="20">
        <v>42.25</v>
      </c>
      <c r="U27" s="12">
        <v>40.75</v>
      </c>
      <c r="V27" s="12">
        <v>1.5</v>
      </c>
      <c r="W27" s="12">
        <v>738.6</v>
      </c>
      <c r="X27" s="14">
        <f t="shared" si="23"/>
        <v>0.19941539460863922</v>
      </c>
      <c r="Y27" s="20">
        <v>10.25</v>
      </c>
      <c r="Z27" s="21" t="s">
        <v>92</v>
      </c>
      <c r="AA27" s="21" t="s">
        <v>93</v>
      </c>
      <c r="AB27" s="21" t="s">
        <v>94</v>
      </c>
      <c r="AC27" s="21" t="s">
        <v>95</v>
      </c>
      <c r="AD27" s="20">
        <v>105.36</v>
      </c>
      <c r="AE27" s="20">
        <v>1.46</v>
      </c>
      <c r="AF27" s="12" t="s">
        <v>63</v>
      </c>
      <c r="AG27" s="12" t="s">
        <v>63</v>
      </c>
      <c r="AH27" s="12" t="s">
        <v>63</v>
      </c>
      <c r="AI27" s="12" t="s">
        <v>63</v>
      </c>
      <c r="AJ27" s="20">
        <v>105.36</v>
      </c>
      <c r="AK27" s="12">
        <v>446</v>
      </c>
      <c r="AL27" s="14">
        <f t="shared" si="24"/>
        <v>0.85833333333333339</v>
      </c>
      <c r="AM27" s="12">
        <v>6.19</v>
      </c>
      <c r="AN27" s="36">
        <v>16.035112525038294</v>
      </c>
      <c r="AO27" s="36">
        <v>-0.38988671260000002</v>
      </c>
      <c r="AP27" s="20">
        <v>0.14099999999999999</v>
      </c>
      <c r="AQ27" s="20">
        <v>1.56</v>
      </c>
      <c r="AR27" s="20">
        <v>0.16</v>
      </c>
      <c r="AS27" s="20">
        <v>925.03</v>
      </c>
      <c r="AT27" s="20">
        <v>-2.63</v>
      </c>
      <c r="AU27" s="20">
        <v>12.84</v>
      </c>
      <c r="AV27" s="20" t="s">
        <v>63</v>
      </c>
      <c r="AW27" s="20" t="s">
        <v>63</v>
      </c>
      <c r="AX27" s="20" t="s">
        <v>63</v>
      </c>
      <c r="AY27" s="20" t="s">
        <v>63</v>
      </c>
      <c r="AZ27" s="20" t="s">
        <v>63</v>
      </c>
      <c r="BA27" s="20" t="s">
        <v>63</v>
      </c>
      <c r="BB27" s="20" t="s">
        <v>63</v>
      </c>
      <c r="BC27" s="20" t="s">
        <v>63</v>
      </c>
      <c r="BD27" s="20" t="s">
        <v>63</v>
      </c>
      <c r="BE27" s="20" t="s">
        <v>63</v>
      </c>
      <c r="BF27" s="20" t="s">
        <v>63</v>
      </c>
      <c r="BG27" s="20" t="s">
        <v>63</v>
      </c>
      <c r="BH27" s="20" t="s">
        <v>63</v>
      </c>
      <c r="BI27" s="20" t="s">
        <v>63</v>
      </c>
      <c r="BJ27" s="20" t="s">
        <v>63</v>
      </c>
      <c r="BK27" s="20">
        <v>1955</v>
      </c>
      <c r="BL27" s="11" t="s">
        <v>82</v>
      </c>
    </row>
    <row r="28" spans="2:64" ht="15.75" customHeight="1">
      <c r="B28" s="11" t="s">
        <v>82</v>
      </c>
      <c r="C28" s="12">
        <v>1956</v>
      </c>
      <c r="D28" s="13">
        <v>2216.5633077409811</v>
      </c>
      <c r="E28" s="14">
        <v>6.8733151093971223</v>
      </c>
      <c r="F28" s="15">
        <v>30.94</v>
      </c>
      <c r="G28" s="102">
        <f t="shared" si="22"/>
        <v>71640.701607659386</v>
      </c>
      <c r="H28" s="14">
        <v>12.5</v>
      </c>
      <c r="I28" s="14">
        <v>0</v>
      </c>
      <c r="J28" s="14">
        <v>2.99</v>
      </c>
      <c r="K28" s="16">
        <v>27.6</v>
      </c>
      <c r="L28" s="17">
        <v>5.7999999999999996E-3</v>
      </c>
      <c r="M28" s="14">
        <v>8.5400644166666682E-3</v>
      </c>
      <c r="N28" s="110">
        <v>11</v>
      </c>
      <c r="O28" s="18">
        <v>1.0999999999999999E-2</v>
      </c>
      <c r="P28" s="12">
        <v>37.5</v>
      </c>
      <c r="Q28" s="48">
        <v>13730.78</v>
      </c>
      <c r="R28" s="17">
        <v>151.04</v>
      </c>
      <c r="S28" s="19">
        <v>-49.01</v>
      </c>
      <c r="T28" s="20">
        <v>53.19</v>
      </c>
      <c r="U28" s="12">
        <v>57.23</v>
      </c>
      <c r="V28" s="12">
        <v>-4.04</v>
      </c>
      <c r="W28" s="12">
        <v>807.2</v>
      </c>
      <c r="X28" s="14">
        <f t="shared" si="23"/>
        <v>9.2878418629840365E-2</v>
      </c>
      <c r="Y28" s="20">
        <v>9.8000000000000007</v>
      </c>
      <c r="Z28" s="21" t="s">
        <v>96</v>
      </c>
      <c r="AA28" s="21" t="s">
        <v>97</v>
      </c>
      <c r="AB28" s="21">
        <v>5</v>
      </c>
      <c r="AC28" s="21" t="s">
        <v>98</v>
      </c>
      <c r="AD28" s="20">
        <v>126.39</v>
      </c>
      <c r="AE28" s="20">
        <v>1.53</v>
      </c>
      <c r="AF28" s="12" t="s">
        <v>63</v>
      </c>
      <c r="AG28" s="12" t="s">
        <v>63</v>
      </c>
      <c r="AH28" s="12" t="s">
        <v>63</v>
      </c>
      <c r="AI28" s="12" t="s">
        <v>63</v>
      </c>
      <c r="AJ28" s="20">
        <v>126.38</v>
      </c>
      <c r="AK28" s="12">
        <v>502.8</v>
      </c>
      <c r="AL28" s="14">
        <f t="shared" si="24"/>
        <v>0.1273542600896862</v>
      </c>
      <c r="AM28" s="12">
        <v>6.11</v>
      </c>
      <c r="AN28" s="36">
        <v>17.956410573631903</v>
      </c>
      <c r="AO28" s="36">
        <v>11.98181831</v>
      </c>
      <c r="AP28" s="20">
        <v>-7.5999999999999998E-2</v>
      </c>
      <c r="AQ28" s="20">
        <v>-0.75</v>
      </c>
      <c r="AR28" s="20">
        <v>-7.0000000000000007E-2</v>
      </c>
      <c r="AS28" s="20">
        <v>883.97</v>
      </c>
      <c r="AT28" s="20">
        <v>-4.4400000000000004</v>
      </c>
      <c r="AU28" s="20">
        <v>10.74</v>
      </c>
      <c r="AV28" s="20" t="s">
        <v>63</v>
      </c>
      <c r="AW28" s="20" t="s">
        <v>63</v>
      </c>
      <c r="AX28" s="20" t="s">
        <v>63</v>
      </c>
      <c r="AY28" s="20" t="s">
        <v>63</v>
      </c>
      <c r="AZ28" s="20" t="s">
        <v>63</v>
      </c>
      <c r="BA28" s="20" t="s">
        <v>63</v>
      </c>
      <c r="BB28" s="20" t="s">
        <v>63</v>
      </c>
      <c r="BC28" s="20" t="s">
        <v>63</v>
      </c>
      <c r="BD28" s="20" t="s">
        <v>63</v>
      </c>
      <c r="BE28" s="20" t="s">
        <v>63</v>
      </c>
      <c r="BF28" s="20" t="s">
        <v>63</v>
      </c>
      <c r="BG28" s="20" t="s">
        <v>63</v>
      </c>
      <c r="BH28" s="20" t="s">
        <v>63</v>
      </c>
      <c r="BI28" s="20" t="s">
        <v>63</v>
      </c>
      <c r="BJ28" s="20" t="s">
        <v>63</v>
      </c>
      <c r="BK28" s="20">
        <v>1956</v>
      </c>
      <c r="BL28" s="11" t="s">
        <v>82</v>
      </c>
    </row>
    <row r="29" spans="2:64" ht="15.75" customHeight="1">
      <c r="B29" s="11" t="s">
        <v>82</v>
      </c>
      <c r="C29" s="12">
        <v>1957</v>
      </c>
      <c r="D29" s="13">
        <v>2384.2735474877773</v>
      </c>
      <c r="E29" s="14">
        <v>7.5662282760476902</v>
      </c>
      <c r="F29" s="15">
        <v>31.88</v>
      </c>
      <c r="G29" s="102">
        <f t="shared" si="22"/>
        <v>74789.007135752108</v>
      </c>
      <c r="H29" s="14">
        <v>12.5</v>
      </c>
      <c r="I29" s="67">
        <v>0</v>
      </c>
      <c r="J29" s="14">
        <v>2.9</v>
      </c>
      <c r="K29" s="16">
        <v>28.4</v>
      </c>
      <c r="L29" s="17">
        <v>6.5799999999999997E-2</v>
      </c>
      <c r="M29" s="14">
        <v>8.9199796666666661E-3</v>
      </c>
      <c r="N29" s="110">
        <v>11</v>
      </c>
      <c r="O29" s="18">
        <v>1.0999999999999999E-2</v>
      </c>
      <c r="P29" s="12">
        <v>0</v>
      </c>
      <c r="Q29" s="48">
        <v>12883.15</v>
      </c>
      <c r="R29" s="17">
        <v>141.71</v>
      </c>
      <c r="S29" s="20">
        <v>-0.52149999999999996</v>
      </c>
      <c r="T29" s="20">
        <v>37.99</v>
      </c>
      <c r="U29" s="12">
        <v>63.19</v>
      </c>
      <c r="V29" s="12">
        <v>-25.2</v>
      </c>
      <c r="W29" s="12">
        <v>706.1</v>
      </c>
      <c r="X29" s="14">
        <f t="shared" si="23"/>
        <v>-0.1252477700693756</v>
      </c>
      <c r="Y29" s="20">
        <v>7.47</v>
      </c>
      <c r="Z29" s="21" t="s">
        <v>99</v>
      </c>
      <c r="AA29" s="21" t="s">
        <v>100</v>
      </c>
      <c r="AB29" s="21" t="s">
        <v>101</v>
      </c>
      <c r="AC29" s="21" t="s">
        <v>102</v>
      </c>
      <c r="AD29" s="20">
        <v>131.59</v>
      </c>
      <c r="AE29" s="20">
        <v>1.39</v>
      </c>
      <c r="AF29" s="12" t="s">
        <v>63</v>
      </c>
      <c r="AG29" s="12" t="s">
        <v>63</v>
      </c>
      <c r="AH29" s="12" t="s">
        <v>63</v>
      </c>
      <c r="AI29" s="12" t="s">
        <v>63</v>
      </c>
      <c r="AJ29" s="20">
        <v>131.59</v>
      </c>
      <c r="AK29" s="12">
        <v>489.3</v>
      </c>
      <c r="AL29" s="14">
        <f t="shared" si="24"/>
        <v>-2.6849642004773244E-2</v>
      </c>
      <c r="AM29" s="12">
        <v>5.17</v>
      </c>
      <c r="AN29" s="36">
        <v>17.848871654009802</v>
      </c>
      <c r="AO29" s="36">
        <v>-0.59888873210000004</v>
      </c>
      <c r="AP29" s="20">
        <v>-0.433</v>
      </c>
      <c r="AQ29" s="20">
        <v>-3.98</v>
      </c>
      <c r="AR29" s="20">
        <v>-0.37</v>
      </c>
      <c r="AS29" s="20">
        <v>845.97</v>
      </c>
      <c r="AT29" s="20">
        <v>-4.3</v>
      </c>
      <c r="AU29" s="20">
        <v>8.9499999999999993</v>
      </c>
      <c r="AV29" s="20" t="s">
        <v>63</v>
      </c>
      <c r="AW29" s="20" t="s">
        <v>63</v>
      </c>
      <c r="AX29" s="20" t="s">
        <v>63</v>
      </c>
      <c r="AY29" s="20" t="s">
        <v>63</v>
      </c>
      <c r="AZ29" s="20" t="s">
        <v>63</v>
      </c>
      <c r="BA29" s="20" t="s">
        <v>63</v>
      </c>
      <c r="BB29" s="20" t="s">
        <v>63</v>
      </c>
      <c r="BC29" s="20" t="s">
        <v>63</v>
      </c>
      <c r="BD29" s="20" t="s">
        <v>63</v>
      </c>
      <c r="BE29" s="20" t="s">
        <v>63</v>
      </c>
      <c r="BF29" s="20" t="s">
        <v>63</v>
      </c>
      <c r="BG29" s="20" t="s">
        <v>63</v>
      </c>
      <c r="BH29" s="20" t="s">
        <v>63</v>
      </c>
      <c r="BI29" s="20" t="s">
        <v>63</v>
      </c>
      <c r="BJ29" s="20" t="s">
        <v>63</v>
      </c>
      <c r="BK29" s="20">
        <v>1957</v>
      </c>
      <c r="BL29" s="11" t="s">
        <v>82</v>
      </c>
    </row>
    <row r="30" spans="2:64" ht="15.75" customHeight="1">
      <c r="B30" s="11" t="s">
        <v>82</v>
      </c>
      <c r="C30" s="12">
        <v>1958</v>
      </c>
      <c r="D30" s="13">
        <v>2510.0780932949924</v>
      </c>
      <c r="E30" s="14">
        <v>5.2764308835188336</v>
      </c>
      <c r="F30" s="15">
        <v>32.86</v>
      </c>
      <c r="G30" s="102">
        <f t="shared" si="22"/>
        <v>76387.038749086816</v>
      </c>
      <c r="H30" s="14">
        <v>12.5</v>
      </c>
      <c r="I30" s="14">
        <v>0</v>
      </c>
      <c r="J30" s="14">
        <v>1.76</v>
      </c>
      <c r="K30" s="16">
        <v>28.9</v>
      </c>
      <c r="L30" s="17">
        <v>3.9E-2</v>
      </c>
      <c r="M30" s="14">
        <v>9.309910833333334E-3</v>
      </c>
      <c r="N30" s="110">
        <v>12</v>
      </c>
      <c r="O30" s="18">
        <v>1.2E-2</v>
      </c>
      <c r="P30" s="12">
        <v>9.09</v>
      </c>
      <c r="Q30" s="48">
        <v>12399.21</v>
      </c>
      <c r="R30" s="17">
        <v>148.79</v>
      </c>
      <c r="S30" s="19">
        <v>-49.76</v>
      </c>
      <c r="T30" s="20">
        <v>23.33</v>
      </c>
      <c r="U30" s="12">
        <v>44.4</v>
      </c>
      <c r="V30" s="12">
        <v>-21.07</v>
      </c>
      <c r="W30" s="12">
        <v>709.1</v>
      </c>
      <c r="X30" s="14">
        <f t="shared" si="23"/>
        <v>4.2486899872540285E-3</v>
      </c>
      <c r="Y30" s="20">
        <v>6.75</v>
      </c>
      <c r="Z30" s="21" t="s">
        <v>103</v>
      </c>
      <c r="AA30" s="21" t="s">
        <v>104</v>
      </c>
      <c r="AB30" s="21" t="s">
        <v>105</v>
      </c>
      <c r="AC30" s="21" t="s">
        <v>106</v>
      </c>
      <c r="AD30" s="20">
        <v>100.27</v>
      </c>
      <c r="AE30" s="20">
        <v>0.95</v>
      </c>
      <c r="AF30" s="12" t="s">
        <v>63</v>
      </c>
      <c r="AG30" s="12" t="s">
        <v>63</v>
      </c>
      <c r="AH30" s="12" t="s">
        <v>63</v>
      </c>
      <c r="AI30" s="12" t="s">
        <v>63</v>
      </c>
      <c r="AJ30" s="20">
        <v>100.27</v>
      </c>
      <c r="AK30" s="12">
        <v>412</v>
      </c>
      <c r="AL30" s="14">
        <f t="shared" si="24"/>
        <v>-0.15798078888207645</v>
      </c>
      <c r="AM30" s="12">
        <v>3.92</v>
      </c>
      <c r="AN30" s="36">
        <v>16.514961838226387</v>
      </c>
      <c r="AO30" s="36">
        <v>-7.4733565329999996</v>
      </c>
      <c r="AP30" s="20">
        <v>1.1639999999999999</v>
      </c>
      <c r="AQ30" s="20">
        <v>8.83</v>
      </c>
      <c r="AR30" s="20">
        <v>0.89</v>
      </c>
      <c r="AS30" s="20">
        <v>798.01</v>
      </c>
      <c r="AT30" s="20"/>
      <c r="AU30" s="20">
        <v>7.59</v>
      </c>
      <c r="AV30" s="20" t="s">
        <v>63</v>
      </c>
      <c r="AW30" s="20" t="s">
        <v>63</v>
      </c>
      <c r="AX30" s="20" t="s">
        <v>63</v>
      </c>
      <c r="AY30" s="20" t="s">
        <v>63</v>
      </c>
      <c r="AZ30" s="20" t="s">
        <v>63</v>
      </c>
      <c r="BA30" s="20" t="s">
        <v>63</v>
      </c>
      <c r="BB30" s="20" t="s">
        <v>63</v>
      </c>
      <c r="BC30" s="20" t="s">
        <v>63</v>
      </c>
      <c r="BD30" s="20" t="s">
        <v>63</v>
      </c>
      <c r="BE30" s="20" t="s">
        <v>63</v>
      </c>
      <c r="BF30" s="20" t="s">
        <v>63</v>
      </c>
      <c r="BG30" s="20" t="s">
        <v>63</v>
      </c>
      <c r="BH30" s="20" t="s">
        <v>63</v>
      </c>
      <c r="BI30" s="20" t="s">
        <v>63</v>
      </c>
      <c r="BJ30" s="20" t="s">
        <v>63</v>
      </c>
      <c r="BK30" s="20">
        <v>1958</v>
      </c>
      <c r="BL30" s="11" t="s">
        <v>82</v>
      </c>
    </row>
    <row r="31" spans="2:64" s="109" customFormat="1" ht="15.75" customHeight="1">
      <c r="B31" s="24" t="s">
        <v>65</v>
      </c>
      <c r="C31" s="25" t="s">
        <v>107</v>
      </c>
      <c r="D31" s="26">
        <f t="shared" ref="D31:E31" si="25">AVERAGE(D25:D30)</f>
        <v>2139.2346984700857</v>
      </c>
      <c r="E31" s="26">
        <f t="shared" si="25"/>
        <v>6.4143027233947718</v>
      </c>
      <c r="F31" s="25">
        <v>19.899999999999999</v>
      </c>
      <c r="G31" s="103">
        <f t="shared" ref="G31:H31" si="26">AVERAGE(G25:G30)</f>
        <v>69854.343589569733</v>
      </c>
      <c r="H31" s="26">
        <f t="shared" si="26"/>
        <v>11.665000000000001</v>
      </c>
      <c r="I31" s="25">
        <v>44.5</v>
      </c>
      <c r="J31" s="27">
        <v>8.2000000000000003E-2</v>
      </c>
      <c r="K31" s="28">
        <v>1.0820000000000001</v>
      </c>
      <c r="L31" s="27">
        <f t="shared" ref="L31:O31" si="27">AVERAGE(L25:L30)</f>
        <v>6.4933333333333329E-2</v>
      </c>
      <c r="M31" s="27">
        <f t="shared" si="27"/>
        <v>8.1222438611111124E-3</v>
      </c>
      <c r="N31" s="103">
        <f t="shared" si="27"/>
        <v>9.4500000000000011</v>
      </c>
      <c r="O31" s="111">
        <f t="shared" si="27"/>
        <v>9.4500000000000001E-3</v>
      </c>
      <c r="P31" s="81">
        <v>79.099999999999994</v>
      </c>
      <c r="Q31" s="45">
        <f t="shared" ref="Q31:S31" si="28">AVERAGE(Q25:Q30)</f>
        <v>14254.289999999999</v>
      </c>
      <c r="R31" s="27">
        <f t="shared" si="28"/>
        <v>131.79499999999999</v>
      </c>
      <c r="S31" s="27">
        <f t="shared" si="28"/>
        <v>-26.616766666666667</v>
      </c>
      <c r="T31" s="37">
        <v>212.37</v>
      </c>
      <c r="U31" s="27">
        <v>269.75</v>
      </c>
      <c r="V31" s="27">
        <v>-57.38</v>
      </c>
      <c r="W31" s="27">
        <f>AVERAGE(W25:W30)</f>
        <v>689.31666666666661</v>
      </c>
      <c r="X31" s="27">
        <f>(W30/W25)-1</f>
        <v>0.26828832051511364</v>
      </c>
      <c r="Y31" s="27">
        <f>AVERAGE(Y25:Y30)</f>
        <v>8.6133333333333333</v>
      </c>
      <c r="Z31" s="66"/>
      <c r="AA31" s="66" t="s">
        <v>108</v>
      </c>
      <c r="AB31" s="66"/>
      <c r="AC31" s="66"/>
      <c r="AD31" s="25">
        <v>598.58000000000004</v>
      </c>
      <c r="AE31" s="27">
        <f>AVERAGE(AE25:AE30)</f>
        <v>1.2266666666666666</v>
      </c>
      <c r="AF31" s="33"/>
      <c r="AG31" s="33"/>
      <c r="AH31" s="33"/>
      <c r="AI31" s="33"/>
      <c r="AJ31" s="27">
        <v>598.58000000000004</v>
      </c>
      <c r="AK31" s="27">
        <f>AVERAGE(AK25:AK30)</f>
        <v>398.18333333333334</v>
      </c>
      <c r="AL31" s="27">
        <f>(AK30/AK25)-1</f>
        <v>0.37792642140468224</v>
      </c>
      <c r="AM31" s="27">
        <f t="shared" ref="AM31:AO31" si="29">AVERAGE(AM25:AM30)</f>
        <v>4.8883333333333328</v>
      </c>
      <c r="AN31" s="27">
        <f t="shared" si="29"/>
        <v>16.63827343790042</v>
      </c>
      <c r="AO31" s="27">
        <f t="shared" si="29"/>
        <v>-8.8787899500000957E-3</v>
      </c>
      <c r="AP31" s="32">
        <v>0.126</v>
      </c>
      <c r="AQ31" s="32">
        <v>0.22</v>
      </c>
      <c r="AR31" s="32">
        <v>0.02</v>
      </c>
      <c r="AS31" s="32">
        <f>AVERAGE(AS25:AS30)</f>
        <v>825.93200000000013</v>
      </c>
      <c r="AT31" s="32">
        <v>108.77</v>
      </c>
      <c r="AU31" s="32">
        <v>7.59</v>
      </c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 t="s">
        <v>107</v>
      </c>
      <c r="BL31" s="24" t="s">
        <v>65</v>
      </c>
    </row>
    <row r="32" spans="2:64" ht="15.75" customHeight="1">
      <c r="B32" s="11" t="s">
        <v>109</v>
      </c>
      <c r="C32" s="12">
        <v>1959</v>
      </c>
      <c r="D32" s="13">
        <v>2585.5255740973998</v>
      </c>
      <c r="E32" s="14">
        <v>3.005782210678837</v>
      </c>
      <c r="F32" s="15">
        <v>33.880000000000003</v>
      </c>
      <c r="G32" s="102">
        <f>(D32/F32)*1000</f>
        <v>76314.214111493493</v>
      </c>
      <c r="H32" s="14">
        <v>12.5</v>
      </c>
      <c r="I32" s="14">
        <v>0</v>
      </c>
      <c r="J32" s="14">
        <v>1.73</v>
      </c>
      <c r="K32" s="16">
        <v>29.4</v>
      </c>
      <c r="L32" s="17">
        <v>-4.0000000000000002E-4</v>
      </c>
      <c r="M32" s="14">
        <v>9.4137830833333335E-3</v>
      </c>
      <c r="N32" s="110">
        <v>12</v>
      </c>
      <c r="O32" s="18">
        <v>1.2E-2</v>
      </c>
      <c r="P32" s="12">
        <v>0</v>
      </c>
      <c r="Q32" s="48">
        <v>12404.64</v>
      </c>
      <c r="R32" s="17">
        <v>148.86000000000001</v>
      </c>
      <c r="S32" s="19">
        <v>-49.74</v>
      </c>
      <c r="T32" s="20">
        <v>21.28</v>
      </c>
      <c r="U32" s="12">
        <v>30.82</v>
      </c>
      <c r="V32" s="12">
        <v>-9.5399999999999991</v>
      </c>
      <c r="W32" s="12">
        <v>723</v>
      </c>
      <c r="X32" s="14">
        <f>(W32/W30)-1</f>
        <v>1.9602312790861554E-2</v>
      </c>
      <c r="Y32" s="20">
        <v>6.42</v>
      </c>
      <c r="Z32" s="21" t="s">
        <v>110</v>
      </c>
      <c r="AA32" s="21" t="s">
        <v>111</v>
      </c>
      <c r="AB32" s="21" t="s">
        <v>85</v>
      </c>
      <c r="AC32" s="21" t="s">
        <v>112</v>
      </c>
      <c r="AD32" s="20">
        <v>133</v>
      </c>
      <c r="AE32" s="20">
        <v>1.18</v>
      </c>
      <c r="AF32" s="12" t="s">
        <v>63</v>
      </c>
      <c r="AG32" s="12" t="s">
        <v>63</v>
      </c>
      <c r="AH32" s="12" t="s">
        <v>63</v>
      </c>
      <c r="AI32" s="12" t="s">
        <v>63</v>
      </c>
      <c r="AJ32" s="20">
        <v>133</v>
      </c>
      <c r="AK32" s="12">
        <v>468</v>
      </c>
      <c r="AL32" s="14">
        <f>(AK32/AK30)-1</f>
        <v>0.13592233009708732</v>
      </c>
      <c r="AM32" s="12">
        <v>4.16</v>
      </c>
      <c r="AN32" s="36">
        <v>15.998462338602085</v>
      </c>
      <c r="AO32" s="36">
        <v>-3.1274640819999999</v>
      </c>
      <c r="AP32" s="20">
        <v>5.0000000000000001E-3</v>
      </c>
      <c r="AQ32" s="20">
        <v>0.04</v>
      </c>
      <c r="AR32" s="20">
        <v>0</v>
      </c>
      <c r="AS32" s="20">
        <v>649.1</v>
      </c>
      <c r="AT32" s="20">
        <v>-18.66</v>
      </c>
      <c r="AU32" s="20">
        <v>5.76</v>
      </c>
      <c r="AV32" s="20" t="s">
        <v>63</v>
      </c>
      <c r="AW32" s="20" t="s">
        <v>63</v>
      </c>
      <c r="AX32" s="20" t="s">
        <v>63</v>
      </c>
      <c r="AY32" s="20" t="s">
        <v>63</v>
      </c>
      <c r="AZ32" s="20" t="s">
        <v>63</v>
      </c>
      <c r="BA32" s="20" t="s">
        <v>63</v>
      </c>
      <c r="BB32" s="20" t="s">
        <v>63</v>
      </c>
      <c r="BC32" s="20" t="s">
        <v>63</v>
      </c>
      <c r="BD32" s="20" t="s">
        <v>63</v>
      </c>
      <c r="BE32" s="20" t="s">
        <v>63</v>
      </c>
      <c r="BF32" s="20" t="s">
        <v>63</v>
      </c>
      <c r="BG32" s="20" t="s">
        <v>63</v>
      </c>
      <c r="BH32" s="20" t="s">
        <v>63</v>
      </c>
      <c r="BI32" s="20" t="s">
        <v>63</v>
      </c>
      <c r="BJ32" s="20" t="s">
        <v>63</v>
      </c>
      <c r="BK32" s="40">
        <v>1959</v>
      </c>
      <c r="BL32" s="11" t="s">
        <v>109</v>
      </c>
    </row>
    <row r="33" spans="2:64" ht="15.75" customHeight="1">
      <c r="B33" s="11" t="s">
        <v>109</v>
      </c>
      <c r="C33" s="12">
        <v>1960</v>
      </c>
      <c r="D33" s="13">
        <v>2795.1623947063972</v>
      </c>
      <c r="E33" s="14">
        <v>8.1080930975583563</v>
      </c>
      <c r="F33" s="15">
        <v>34.92</v>
      </c>
      <c r="G33" s="102">
        <f t="shared" ref="G33:G37" si="30">(D33/F33)*1000</f>
        <v>80044.74211644895</v>
      </c>
      <c r="H33" s="14">
        <v>12.5</v>
      </c>
      <c r="I33" s="14">
        <v>0</v>
      </c>
      <c r="J33" s="14">
        <v>1.36</v>
      </c>
      <c r="K33" s="16">
        <v>29.8</v>
      </c>
      <c r="L33" s="17">
        <v>4.8399999999999999E-2</v>
      </c>
      <c r="M33" s="14">
        <v>9.8267684166666678E-3</v>
      </c>
      <c r="N33" s="110">
        <v>14.5</v>
      </c>
      <c r="O33" s="18">
        <v>1.4500000000000001E-2</v>
      </c>
      <c r="P33" s="12">
        <v>20.83</v>
      </c>
      <c r="Q33" s="48">
        <v>11832.28</v>
      </c>
      <c r="R33" s="17">
        <v>171.57</v>
      </c>
      <c r="S33" s="20">
        <v>-0.42070000000000002</v>
      </c>
      <c r="T33" s="20">
        <v>19.87</v>
      </c>
      <c r="U33" s="12">
        <v>31.58</v>
      </c>
      <c r="V33" s="12">
        <v>-11.71</v>
      </c>
      <c r="W33" s="12">
        <v>738.7</v>
      </c>
      <c r="X33" s="14">
        <f t="shared" ref="X33:X37" si="31">(W33/W32)-1</f>
        <v>2.171507607192269E-2</v>
      </c>
      <c r="Y33" s="20">
        <v>5.78</v>
      </c>
      <c r="Z33" s="21" t="s">
        <v>113</v>
      </c>
      <c r="AA33" s="21" t="s">
        <v>114</v>
      </c>
      <c r="AB33" s="21" t="s">
        <v>115</v>
      </c>
      <c r="AC33" s="21" t="s">
        <v>116</v>
      </c>
      <c r="AD33" s="20">
        <v>78.430000000000007</v>
      </c>
      <c r="AE33" s="20">
        <v>0.61</v>
      </c>
      <c r="AF33" s="12" t="s">
        <v>63</v>
      </c>
      <c r="AG33" s="12" t="s">
        <v>63</v>
      </c>
      <c r="AH33" s="12" t="s">
        <v>63</v>
      </c>
      <c r="AI33" s="12" t="s">
        <v>63</v>
      </c>
      <c r="AJ33" s="20">
        <v>78.430000000000007</v>
      </c>
      <c r="AK33" s="12">
        <v>459.4</v>
      </c>
      <c r="AL33" s="14">
        <f t="shared" ref="AL33:AL37" si="32">(AK33/AK32)-1</f>
        <v>-1.8376068376068422E-2</v>
      </c>
      <c r="AM33" s="14">
        <v>3.5230061349693247</v>
      </c>
      <c r="AN33" s="17">
        <v>16.767730061349692</v>
      </c>
      <c r="AO33" s="41">
        <f t="shared" ref="AO33:AO37" si="33">(AN33/AN32)-1</f>
        <v>4.8083853714582903E-2</v>
      </c>
      <c r="AP33" s="20">
        <v>-0.69199999999999995</v>
      </c>
      <c r="AQ33" s="20">
        <v>-3.56</v>
      </c>
      <c r="AR33" s="20">
        <v>-0.43</v>
      </c>
      <c r="AS33" s="20">
        <v>813.3</v>
      </c>
      <c r="AT33" s="20">
        <v>25.3</v>
      </c>
      <c r="AU33" s="20">
        <v>6.37</v>
      </c>
      <c r="AV33" s="20" t="s">
        <v>63</v>
      </c>
      <c r="AW33" s="20" t="s">
        <v>63</v>
      </c>
      <c r="AX33" s="20" t="s">
        <v>63</v>
      </c>
      <c r="AY33" s="20" t="s">
        <v>63</v>
      </c>
      <c r="AZ33" s="20" t="s">
        <v>63</v>
      </c>
      <c r="BA33" s="20" t="s">
        <v>63</v>
      </c>
      <c r="BB33" s="20" t="s">
        <v>63</v>
      </c>
      <c r="BC33" s="20" t="s">
        <v>63</v>
      </c>
      <c r="BD33" s="20" t="s">
        <v>63</v>
      </c>
      <c r="BE33" s="20" t="s">
        <v>63</v>
      </c>
      <c r="BF33" s="20" t="s">
        <v>63</v>
      </c>
      <c r="BG33" s="20" t="s">
        <v>63</v>
      </c>
      <c r="BH33" s="20" t="s">
        <v>63</v>
      </c>
      <c r="BI33" s="20" t="s">
        <v>63</v>
      </c>
      <c r="BJ33" s="20" t="s">
        <v>63</v>
      </c>
      <c r="BK33" s="40">
        <v>1960</v>
      </c>
      <c r="BL33" s="11" t="s">
        <v>109</v>
      </c>
    </row>
    <row r="34" spans="2:64" ht="15.75" customHeight="1">
      <c r="B34" s="11" t="s">
        <v>109</v>
      </c>
      <c r="C34" s="12">
        <v>1961</v>
      </c>
      <c r="D34" s="13">
        <v>2915.8940291822141</v>
      </c>
      <c r="E34" s="14">
        <v>4.3193066243472602</v>
      </c>
      <c r="F34" s="15">
        <v>36.07</v>
      </c>
      <c r="G34" s="102">
        <f t="shared" si="30"/>
        <v>80839.867734466708</v>
      </c>
      <c r="H34" s="14">
        <v>12.5</v>
      </c>
      <c r="I34" s="14">
        <v>0</v>
      </c>
      <c r="J34" s="14">
        <v>0.67</v>
      </c>
      <c r="K34" s="16">
        <v>30</v>
      </c>
      <c r="L34" s="17">
        <v>-3.3E-3</v>
      </c>
      <c r="M34" s="14">
        <v>9.927230083333332E-3</v>
      </c>
      <c r="N34" s="110">
        <v>14.5</v>
      </c>
      <c r="O34" s="18">
        <v>1.4500000000000001E-2</v>
      </c>
      <c r="P34" s="12">
        <v>0</v>
      </c>
      <c r="Q34" s="48">
        <v>11871.36</v>
      </c>
      <c r="R34" s="17">
        <v>172.13</v>
      </c>
      <c r="S34" s="19">
        <v>-41.88</v>
      </c>
      <c r="T34" s="20">
        <v>33.33</v>
      </c>
      <c r="U34" s="12">
        <v>23.32</v>
      </c>
      <c r="V34" s="12">
        <v>10.01</v>
      </c>
      <c r="W34" s="12">
        <v>803.6</v>
      </c>
      <c r="X34" s="14">
        <f t="shared" si="31"/>
        <v>8.7857046162176822E-2</v>
      </c>
      <c r="Y34" s="20">
        <v>5.8</v>
      </c>
      <c r="Z34" s="21" t="s">
        <v>117</v>
      </c>
      <c r="AA34" s="21" t="s">
        <v>118</v>
      </c>
      <c r="AB34" s="21" t="s">
        <v>119</v>
      </c>
      <c r="AC34" s="21" t="s">
        <v>120</v>
      </c>
      <c r="AD34" s="20">
        <v>119.26</v>
      </c>
      <c r="AE34" s="20">
        <v>0.86</v>
      </c>
      <c r="AF34" s="12" t="s">
        <v>63</v>
      </c>
      <c r="AG34" s="12" t="s">
        <v>63</v>
      </c>
      <c r="AH34" s="12" t="s">
        <v>63</v>
      </c>
      <c r="AI34" s="12" t="s">
        <v>63</v>
      </c>
      <c r="AJ34" s="20">
        <v>119.26</v>
      </c>
      <c r="AK34" s="12">
        <v>437.9</v>
      </c>
      <c r="AL34" s="14">
        <f t="shared" si="32"/>
        <v>-4.6800174140182893E-2</v>
      </c>
      <c r="AM34" s="14">
        <v>3.092514124293785</v>
      </c>
      <c r="AN34" s="42">
        <v>15.532881355932204</v>
      </c>
      <c r="AO34" s="41">
        <f t="shared" si="33"/>
        <v>-7.3644357399566207E-2</v>
      </c>
      <c r="AP34" s="20">
        <v>-0.42099999999999999</v>
      </c>
      <c r="AQ34" s="20">
        <v>-2.11</v>
      </c>
      <c r="AR34" s="20">
        <v>-0.24</v>
      </c>
      <c r="AS34" s="20">
        <v>983.3</v>
      </c>
      <c r="AT34" s="20">
        <v>20.9</v>
      </c>
      <c r="AU34" s="20">
        <v>7.1</v>
      </c>
      <c r="AV34" s="20" t="s">
        <v>63</v>
      </c>
      <c r="AW34" s="20" t="s">
        <v>63</v>
      </c>
      <c r="AX34" s="20" t="s">
        <v>63</v>
      </c>
      <c r="AY34" s="20" t="s">
        <v>63</v>
      </c>
      <c r="AZ34" s="20" t="s">
        <v>63</v>
      </c>
      <c r="BA34" s="20" t="s">
        <v>63</v>
      </c>
      <c r="BB34" s="20" t="s">
        <v>63</v>
      </c>
      <c r="BC34" s="20" t="s">
        <v>63</v>
      </c>
      <c r="BD34" s="20" t="s">
        <v>63</v>
      </c>
      <c r="BE34" s="20" t="s">
        <v>63</v>
      </c>
      <c r="BF34" s="20" t="s">
        <v>63</v>
      </c>
      <c r="BG34" s="20" t="s">
        <v>63</v>
      </c>
      <c r="BH34" s="20" t="s">
        <v>63</v>
      </c>
      <c r="BI34" s="20" t="s">
        <v>63</v>
      </c>
      <c r="BJ34" s="20" t="s">
        <v>63</v>
      </c>
      <c r="BK34" s="40">
        <v>1961</v>
      </c>
      <c r="BL34" s="11" t="s">
        <v>109</v>
      </c>
    </row>
    <row r="35" spans="2:64" ht="15.75" customHeight="1">
      <c r="B35" s="11" t="s">
        <v>109</v>
      </c>
      <c r="C35" s="12">
        <v>1962</v>
      </c>
      <c r="D35" s="13">
        <v>3045.90598446475</v>
      </c>
      <c r="E35" s="14">
        <v>4.4587338902367017</v>
      </c>
      <c r="F35" s="15">
        <v>37.25</v>
      </c>
      <c r="G35" s="102">
        <f t="shared" si="30"/>
        <v>81769.288173550332</v>
      </c>
      <c r="H35" s="14">
        <v>12.5</v>
      </c>
      <c r="I35" s="14">
        <v>0</v>
      </c>
      <c r="J35" s="14">
        <v>1.33</v>
      </c>
      <c r="K35" s="16">
        <v>30.4</v>
      </c>
      <c r="L35" s="17">
        <v>3.1199999999999999E-2</v>
      </c>
      <c r="M35" s="14">
        <v>1.014477475E-2</v>
      </c>
      <c r="N35" s="110">
        <v>17.5</v>
      </c>
      <c r="O35" s="18">
        <v>1.7500000000000002E-2</v>
      </c>
      <c r="P35" s="12">
        <v>20.69</v>
      </c>
      <c r="Q35" s="48">
        <v>11511.66</v>
      </c>
      <c r="R35" s="17">
        <v>201.45</v>
      </c>
      <c r="S35" s="20">
        <v>-0.31979999999999997</v>
      </c>
      <c r="T35" s="20">
        <v>38.33</v>
      </c>
      <c r="U35" s="12">
        <v>14.92</v>
      </c>
      <c r="V35" s="12">
        <v>23.41</v>
      </c>
      <c r="W35" s="12">
        <v>906.5</v>
      </c>
      <c r="X35" s="14">
        <f t="shared" si="31"/>
        <v>0.12804878048780477</v>
      </c>
      <c r="Y35" s="20">
        <v>6.07</v>
      </c>
      <c r="Z35" s="21" t="s">
        <v>121</v>
      </c>
      <c r="AA35" s="21" t="s">
        <v>122</v>
      </c>
      <c r="AB35" s="21" t="s">
        <v>123</v>
      </c>
      <c r="AC35" s="21" t="s">
        <v>124</v>
      </c>
      <c r="AD35" s="20">
        <v>126.48</v>
      </c>
      <c r="AE35" s="20">
        <v>0.85</v>
      </c>
      <c r="AF35" s="12" t="s">
        <v>63</v>
      </c>
      <c r="AG35" s="12" t="s">
        <v>63</v>
      </c>
      <c r="AH35" s="12" t="s">
        <v>63</v>
      </c>
      <c r="AI35" s="12" t="s">
        <v>63</v>
      </c>
      <c r="AJ35" s="20">
        <v>126.48</v>
      </c>
      <c r="AK35" s="12">
        <v>454.8</v>
      </c>
      <c r="AL35" s="14">
        <f t="shared" si="32"/>
        <v>3.859328613838775E-2</v>
      </c>
      <c r="AM35" s="14">
        <v>2.992105263157895</v>
      </c>
      <c r="AN35" s="17">
        <v>15.467157894736841</v>
      </c>
      <c r="AO35" s="41">
        <f t="shared" si="33"/>
        <v>-4.2312472289799397E-3</v>
      </c>
      <c r="AP35" s="20">
        <v>0.17899999999999999</v>
      </c>
      <c r="AQ35" s="20">
        <v>0.88</v>
      </c>
      <c r="AR35" s="20">
        <v>0.1</v>
      </c>
      <c r="AS35" s="43">
        <v>1126.5</v>
      </c>
      <c r="AT35" s="20">
        <v>14.56</v>
      </c>
      <c r="AU35" s="20">
        <v>7.54</v>
      </c>
      <c r="AV35" s="20" t="s">
        <v>63</v>
      </c>
      <c r="AW35" s="20" t="s">
        <v>63</v>
      </c>
      <c r="AX35" s="20" t="s">
        <v>63</v>
      </c>
      <c r="AY35" s="20" t="s">
        <v>63</v>
      </c>
      <c r="AZ35" s="20" t="s">
        <v>63</v>
      </c>
      <c r="BA35" s="20" t="s">
        <v>63</v>
      </c>
      <c r="BB35" s="20" t="s">
        <v>63</v>
      </c>
      <c r="BC35" s="20" t="s">
        <v>63</v>
      </c>
      <c r="BD35" s="20" t="s">
        <v>63</v>
      </c>
      <c r="BE35" s="20" t="s">
        <v>63</v>
      </c>
      <c r="BF35" s="20" t="s">
        <v>63</v>
      </c>
      <c r="BG35" s="20" t="s">
        <v>63</v>
      </c>
      <c r="BH35" s="20" t="s">
        <v>63</v>
      </c>
      <c r="BI35" s="20" t="s">
        <v>63</v>
      </c>
      <c r="BJ35" s="20" t="s">
        <v>63</v>
      </c>
      <c r="BK35" s="40">
        <v>1962</v>
      </c>
      <c r="BL35" s="11" t="s">
        <v>109</v>
      </c>
    </row>
    <row r="36" spans="2:64" ht="15.75" customHeight="1">
      <c r="B36" s="11" t="s">
        <v>109</v>
      </c>
      <c r="C36" s="12">
        <v>1963</v>
      </c>
      <c r="D36" s="13">
        <v>3275.6308029037918</v>
      </c>
      <c r="E36" s="14">
        <v>7.5420850023186423</v>
      </c>
      <c r="F36" s="15">
        <v>38.47</v>
      </c>
      <c r="G36" s="102">
        <f t="shared" si="30"/>
        <v>85147.668388453123</v>
      </c>
      <c r="H36" s="14">
        <v>12.5</v>
      </c>
      <c r="I36" s="14">
        <v>0</v>
      </c>
      <c r="J36" s="14">
        <v>1.64</v>
      </c>
      <c r="K36" s="16">
        <v>30.9</v>
      </c>
      <c r="L36" s="17">
        <v>2E-3</v>
      </c>
      <c r="M36" s="14">
        <v>1.0190796166666667E-2</v>
      </c>
      <c r="N36" s="110">
        <v>17.5</v>
      </c>
      <c r="O36" s="18">
        <v>1.7500000000000002E-2</v>
      </c>
      <c r="P36" s="12">
        <v>0</v>
      </c>
      <c r="Q36" s="48">
        <v>11488.3</v>
      </c>
      <c r="R36" s="17">
        <v>201.05</v>
      </c>
      <c r="S36" s="19">
        <v>-32.119999999999997</v>
      </c>
      <c r="T36" s="20">
        <v>36.880000000000003</v>
      </c>
      <c r="U36" s="12">
        <v>16.600000000000001</v>
      </c>
      <c r="V36" s="12">
        <v>20.28</v>
      </c>
      <c r="W36" s="12">
        <v>944.1</v>
      </c>
      <c r="X36" s="14">
        <f t="shared" si="31"/>
        <v>4.1478212906784329E-2</v>
      </c>
      <c r="Y36" s="20">
        <v>5.67</v>
      </c>
      <c r="Z36" s="21" t="s">
        <v>125</v>
      </c>
      <c r="AA36" s="21" t="s">
        <v>126</v>
      </c>
      <c r="AB36" s="21" t="s">
        <v>127</v>
      </c>
      <c r="AC36" s="21" t="s">
        <v>128</v>
      </c>
      <c r="AD36" s="20">
        <v>117.48</v>
      </c>
      <c r="AE36" s="20">
        <v>0.71</v>
      </c>
      <c r="AF36" s="12" t="s">
        <v>63</v>
      </c>
      <c r="AG36" s="12" t="s">
        <v>63</v>
      </c>
      <c r="AH36" s="12" t="s">
        <v>63</v>
      </c>
      <c r="AI36" s="12" t="s">
        <v>63</v>
      </c>
      <c r="AJ36" s="20">
        <v>117.48</v>
      </c>
      <c r="AK36" s="12">
        <v>564.5</v>
      </c>
      <c r="AL36" s="14">
        <f t="shared" si="32"/>
        <v>0.24120492524186443</v>
      </c>
      <c r="AM36" s="14">
        <v>3.3284198113207548</v>
      </c>
      <c r="AN36" s="17">
        <v>16.462547169811319</v>
      </c>
      <c r="AO36" s="41">
        <f t="shared" si="33"/>
        <v>6.4355021255274591E-2</v>
      </c>
      <c r="AP36" s="20">
        <v>-0.59099999999999997</v>
      </c>
      <c r="AQ36" s="20">
        <v>-3</v>
      </c>
      <c r="AR36" s="20">
        <v>-0.28000000000000003</v>
      </c>
      <c r="AS36" s="43">
        <v>1315.4</v>
      </c>
      <c r="AT36" s="20">
        <v>16.77</v>
      </c>
      <c r="AU36" s="20">
        <v>7.91</v>
      </c>
      <c r="AV36" s="20" t="s">
        <v>63</v>
      </c>
      <c r="AW36" s="20" t="s">
        <v>63</v>
      </c>
      <c r="AX36" s="20" t="s">
        <v>63</v>
      </c>
      <c r="AY36" s="20" t="s">
        <v>63</v>
      </c>
      <c r="AZ36" s="20" t="s">
        <v>63</v>
      </c>
      <c r="BA36" s="20" t="s">
        <v>63</v>
      </c>
      <c r="BB36" s="20" t="s">
        <v>63</v>
      </c>
      <c r="BC36" s="20" t="s">
        <v>63</v>
      </c>
      <c r="BD36" s="20" t="s">
        <v>63</v>
      </c>
      <c r="BE36" s="20" t="s">
        <v>63</v>
      </c>
      <c r="BF36" s="20" t="s">
        <v>63</v>
      </c>
      <c r="BG36" s="20" t="s">
        <v>63</v>
      </c>
      <c r="BH36" s="20" t="s">
        <v>63</v>
      </c>
      <c r="BI36" s="20" t="s">
        <v>63</v>
      </c>
      <c r="BJ36" s="20" t="s">
        <v>63</v>
      </c>
      <c r="BK36" s="40">
        <v>1963</v>
      </c>
      <c r="BL36" s="11" t="s">
        <v>109</v>
      </c>
    </row>
    <row r="37" spans="2:64" ht="15.75" customHeight="1">
      <c r="B37" s="11" t="s">
        <v>109</v>
      </c>
      <c r="C37" s="12">
        <v>1964</v>
      </c>
      <c r="D37" s="13">
        <v>3636.3231533352478</v>
      </c>
      <c r="E37" s="14">
        <v>11.011385963024532</v>
      </c>
      <c r="F37" s="15">
        <v>39.74</v>
      </c>
      <c r="G37" s="102">
        <f t="shared" si="30"/>
        <v>91502.847341098328</v>
      </c>
      <c r="H37" s="14">
        <v>12.5</v>
      </c>
      <c r="I37" s="14">
        <v>0</v>
      </c>
      <c r="J37" s="14">
        <v>0.97</v>
      </c>
      <c r="K37" s="16">
        <v>31.2</v>
      </c>
      <c r="L37" s="17">
        <v>5.3999999999999999E-2</v>
      </c>
      <c r="M37" s="14">
        <v>1.0616646916666665E-2</v>
      </c>
      <c r="N37" s="110">
        <v>21.5</v>
      </c>
      <c r="O37" s="18">
        <v>2.1499999999999998E-2</v>
      </c>
      <c r="P37" s="12">
        <v>22.86</v>
      </c>
      <c r="Q37" s="48">
        <v>10899.37</v>
      </c>
      <c r="R37" s="17">
        <v>234.34</v>
      </c>
      <c r="S37" s="20">
        <v>-0.20880000000000001</v>
      </c>
      <c r="T37" s="20">
        <v>38.06</v>
      </c>
      <c r="U37" s="12">
        <v>23.05</v>
      </c>
      <c r="V37" s="12">
        <v>15.01</v>
      </c>
      <c r="W37" s="44">
        <v>1026.7</v>
      </c>
      <c r="X37" s="14">
        <f t="shared" si="31"/>
        <v>8.7490731913992148E-2</v>
      </c>
      <c r="Y37" s="20">
        <v>5.23</v>
      </c>
      <c r="Z37" s="21" t="s">
        <v>129</v>
      </c>
      <c r="AA37" s="21">
        <v>678</v>
      </c>
      <c r="AB37" s="21" t="s">
        <v>130</v>
      </c>
      <c r="AC37" s="21" t="s">
        <v>131</v>
      </c>
      <c r="AD37" s="20">
        <v>161.93</v>
      </c>
      <c r="AE37" s="20">
        <v>0.82</v>
      </c>
      <c r="AF37" s="12" t="s">
        <v>63</v>
      </c>
      <c r="AG37" s="12" t="s">
        <v>63</v>
      </c>
      <c r="AH37" s="12" t="s">
        <v>63</v>
      </c>
      <c r="AI37" s="12" t="s">
        <v>63</v>
      </c>
      <c r="AJ37" s="20">
        <v>161.93</v>
      </c>
      <c r="AK37" s="44">
        <v>596.1</v>
      </c>
      <c r="AL37" s="14">
        <f t="shared" si="32"/>
        <v>5.5978742249778612E-2</v>
      </c>
      <c r="AM37" s="14">
        <v>2.9686254980079685</v>
      </c>
      <c r="AN37" s="17">
        <v>16.950159362549801</v>
      </c>
      <c r="AO37" s="41">
        <f t="shared" si="33"/>
        <v>2.961948644451895E-2</v>
      </c>
      <c r="AP37" s="20">
        <v>0.69</v>
      </c>
      <c r="AQ37" s="20">
        <v>2.38</v>
      </c>
      <c r="AR37" s="20">
        <v>0.28000000000000003</v>
      </c>
      <c r="AS37" s="43">
        <v>1723.5</v>
      </c>
      <c r="AT37" s="20">
        <v>31.02</v>
      </c>
      <c r="AU37" s="20">
        <v>8.7799999999999994</v>
      </c>
      <c r="AV37" s="20" t="s">
        <v>63</v>
      </c>
      <c r="AW37" s="20" t="s">
        <v>63</v>
      </c>
      <c r="AX37" s="20" t="s">
        <v>63</v>
      </c>
      <c r="AY37" s="20" t="s">
        <v>63</v>
      </c>
      <c r="AZ37" s="20" t="s">
        <v>63</v>
      </c>
      <c r="BA37" s="43">
        <v>4132.8</v>
      </c>
      <c r="BB37" s="23">
        <v>21.04</v>
      </c>
      <c r="BC37" s="43">
        <v>1723.5</v>
      </c>
      <c r="BD37" s="23">
        <v>8.7799999999999994</v>
      </c>
      <c r="BE37" s="20" t="s">
        <v>63</v>
      </c>
      <c r="BF37" s="20" t="s">
        <v>63</v>
      </c>
      <c r="BG37" s="20" t="s">
        <v>63</v>
      </c>
      <c r="BH37" s="20" t="s">
        <v>63</v>
      </c>
      <c r="BI37" s="20">
        <v>596.1</v>
      </c>
      <c r="BJ37" s="43">
        <v>1026.7</v>
      </c>
      <c r="BK37" s="40">
        <v>1964</v>
      </c>
      <c r="BL37" s="11" t="s">
        <v>109</v>
      </c>
    </row>
    <row r="38" spans="2:64" ht="15.75" customHeight="1">
      <c r="B38" s="24" t="s">
        <v>65</v>
      </c>
      <c r="C38" s="25" t="s">
        <v>132</v>
      </c>
      <c r="D38" s="26">
        <f t="shared" ref="D38:E38" si="34">AVERAGE(D32:D37)</f>
        <v>3042.4069897816335</v>
      </c>
      <c r="E38" s="26">
        <f t="shared" si="34"/>
        <v>6.4075644646940546</v>
      </c>
      <c r="F38" s="25">
        <v>20.9</v>
      </c>
      <c r="G38" s="103">
        <f t="shared" ref="G38:H38" si="35">AVERAGE(G32:G37)</f>
        <v>82603.104644251813</v>
      </c>
      <c r="H38" s="26">
        <f t="shared" si="35"/>
        <v>12.5</v>
      </c>
      <c r="I38" s="38">
        <v>0</v>
      </c>
      <c r="J38" s="30">
        <v>0.08</v>
      </c>
      <c r="K38" s="39">
        <v>1.08</v>
      </c>
      <c r="L38" s="27">
        <f t="shared" ref="L38:O38" si="36">AVERAGE(L32:L37)</f>
        <v>2.198333333333333E-2</v>
      </c>
      <c r="M38" s="27">
        <f t="shared" si="36"/>
        <v>1.0019999902777778E-2</v>
      </c>
      <c r="N38" s="103">
        <f t="shared" si="36"/>
        <v>16.25</v>
      </c>
      <c r="O38" s="111">
        <f t="shared" si="36"/>
        <v>1.6250000000000001E-2</v>
      </c>
      <c r="P38" s="27">
        <v>79.17</v>
      </c>
      <c r="Q38" s="45">
        <f t="shared" ref="Q38:S38" si="37">AVERAGE(Q32:Q37)</f>
        <v>11667.934999999999</v>
      </c>
      <c r="R38" s="27">
        <f t="shared" si="37"/>
        <v>188.23333333333332</v>
      </c>
      <c r="S38" s="27">
        <f t="shared" si="37"/>
        <v>-20.781549999999999</v>
      </c>
      <c r="T38" s="37">
        <v>187.75</v>
      </c>
      <c r="U38" s="27">
        <v>140.29</v>
      </c>
      <c r="V38" s="27">
        <v>47.46</v>
      </c>
      <c r="W38" s="27">
        <f>AVERAGE(W32:W37)</f>
        <v>857.1</v>
      </c>
      <c r="X38" s="27">
        <f>(W37/W32)-1</f>
        <v>0.42005532503457821</v>
      </c>
      <c r="Y38" s="27">
        <f>AVERAGE(Y32:Y37)</f>
        <v>5.8283333333333331</v>
      </c>
      <c r="Z38" s="31"/>
      <c r="AA38" s="31" t="s">
        <v>133</v>
      </c>
      <c r="AB38" s="31"/>
      <c r="AC38" s="31"/>
      <c r="AD38" s="25">
        <v>736.58</v>
      </c>
      <c r="AE38" s="27">
        <f>AVERAGE(AE32:AE37)</f>
        <v>0.83833333333333337</v>
      </c>
      <c r="AF38" s="33"/>
      <c r="AG38" s="33"/>
      <c r="AH38" s="33"/>
      <c r="AI38" s="33"/>
      <c r="AJ38" s="27">
        <v>736.58</v>
      </c>
      <c r="AK38" s="27">
        <f>AVERAGE(AK32:AK37)</f>
        <v>496.7833333333333</v>
      </c>
      <c r="AL38" s="27">
        <f>(AK37/AK32)-1</f>
        <v>0.27371794871794886</v>
      </c>
      <c r="AM38" s="27">
        <f t="shared" ref="AM38:AO38" si="38">AVERAGE(AM32:AM37)</f>
        <v>3.3441118052916217</v>
      </c>
      <c r="AN38" s="27">
        <f t="shared" si="38"/>
        <v>16.196489697163656</v>
      </c>
      <c r="AO38" s="27">
        <f t="shared" si="38"/>
        <v>-0.51054688753569488</v>
      </c>
      <c r="AP38" s="32">
        <v>-0.83</v>
      </c>
      <c r="AQ38" s="32">
        <v>-0.68</v>
      </c>
      <c r="AR38" s="32">
        <v>-7.0000000000000007E-2</v>
      </c>
      <c r="AS38" s="32">
        <f>AVERAGE(AS32:AS37)</f>
        <v>1101.8500000000001</v>
      </c>
      <c r="AT38" s="32">
        <v>115.98</v>
      </c>
      <c r="AU38" s="32">
        <v>8.7799999999999994</v>
      </c>
      <c r="AV38" s="32"/>
      <c r="AW38" s="32"/>
      <c r="AX38" s="32"/>
      <c r="AY38" s="32"/>
      <c r="AZ38" s="32"/>
      <c r="BA38" s="32"/>
      <c r="BB38" s="37"/>
      <c r="BC38" s="32"/>
      <c r="BD38" s="37"/>
      <c r="BE38" s="32"/>
      <c r="BF38" s="32"/>
      <c r="BG38" s="32"/>
      <c r="BH38" s="32"/>
      <c r="BI38" s="32"/>
      <c r="BJ38" s="32"/>
      <c r="BK38" s="32" t="s">
        <v>132</v>
      </c>
      <c r="BL38" s="24" t="s">
        <v>65</v>
      </c>
    </row>
    <row r="39" spans="2:64" ht="15.75" customHeight="1">
      <c r="B39" s="11" t="s">
        <v>134</v>
      </c>
      <c r="C39" s="12">
        <v>1965</v>
      </c>
      <c r="D39" s="13">
        <v>3859.9137436872488</v>
      </c>
      <c r="E39" s="14">
        <v>6.1488096883502514</v>
      </c>
      <c r="F39" s="15">
        <v>41.04</v>
      </c>
      <c r="G39" s="102">
        <f>(D39/F39)*1000</f>
        <v>94052.479134679554</v>
      </c>
      <c r="H39" s="14">
        <v>12.5</v>
      </c>
      <c r="I39" s="14">
        <v>0</v>
      </c>
      <c r="J39" s="14">
        <v>1.92</v>
      </c>
      <c r="K39" s="16">
        <v>31.8</v>
      </c>
      <c r="L39" s="17">
        <v>6.4999999999999997E-3</v>
      </c>
      <c r="M39" s="14">
        <v>1.084679775E-2</v>
      </c>
      <c r="N39" s="110" t="s">
        <v>135</v>
      </c>
      <c r="O39" s="14">
        <v>21.5</v>
      </c>
      <c r="P39" s="12">
        <v>0</v>
      </c>
      <c r="Q39" s="48">
        <v>10829.51</v>
      </c>
      <c r="R39" s="17">
        <v>232.83</v>
      </c>
      <c r="S39" s="20">
        <v>-0.21390000000000001</v>
      </c>
      <c r="T39" s="20">
        <v>39.549999999999997</v>
      </c>
      <c r="U39" s="12">
        <v>20.96</v>
      </c>
      <c r="V39" s="12">
        <v>18.59</v>
      </c>
      <c r="W39" s="44">
        <v>1126.4000000000001</v>
      </c>
      <c r="X39" s="14">
        <f>(W39/W37)-1</f>
        <v>9.7107236778026795E-2</v>
      </c>
      <c r="Y39" s="20">
        <v>5.27</v>
      </c>
      <c r="Z39" s="21" t="s">
        <v>136</v>
      </c>
      <c r="AA39" s="21" t="s">
        <v>137</v>
      </c>
      <c r="AB39" s="21" t="s">
        <v>138</v>
      </c>
      <c r="AC39" s="21" t="s">
        <v>139</v>
      </c>
      <c r="AD39" s="20">
        <v>213.88</v>
      </c>
      <c r="AE39" s="20">
        <v>1</v>
      </c>
      <c r="AF39" s="12" t="s">
        <v>63</v>
      </c>
      <c r="AG39" s="12" t="s">
        <v>63</v>
      </c>
      <c r="AH39" s="12" t="s">
        <v>63</v>
      </c>
      <c r="AI39" s="12" t="s">
        <v>63</v>
      </c>
      <c r="AJ39" s="20">
        <v>213.88</v>
      </c>
      <c r="AK39" s="44">
        <v>575.20000000000005</v>
      </c>
      <c r="AL39" s="14">
        <f>(AK39/AK37)-1</f>
        <v>-3.506123133702399E-2</v>
      </c>
      <c r="AM39" s="14">
        <v>2.6336996336996337</v>
      </c>
      <c r="AN39" s="17">
        <v>17.387765567765566</v>
      </c>
      <c r="AO39" s="41">
        <f>(AN39/AN37)-1</f>
        <v>2.5817232502405085E-2</v>
      </c>
      <c r="AP39" s="20">
        <v>0.26300000000000001</v>
      </c>
      <c r="AQ39" s="20">
        <v>0.41</v>
      </c>
      <c r="AR39" s="20">
        <v>0.1</v>
      </c>
      <c r="AS39" s="43">
        <v>2114</v>
      </c>
      <c r="AT39" s="20">
        <v>22.66</v>
      </c>
      <c r="AU39" s="20">
        <v>9.8800000000000008</v>
      </c>
      <c r="AV39" s="20" t="s">
        <v>63</v>
      </c>
      <c r="AW39" s="20" t="s">
        <v>63</v>
      </c>
      <c r="AX39" s="20" t="s">
        <v>63</v>
      </c>
      <c r="AY39" s="20" t="s">
        <v>63</v>
      </c>
      <c r="AZ39" s="20" t="s">
        <v>63</v>
      </c>
      <c r="BA39" s="43">
        <v>4185.6000000000004</v>
      </c>
      <c r="BB39" s="23">
        <v>19.559999999999999</v>
      </c>
      <c r="BC39" s="43">
        <v>2114</v>
      </c>
      <c r="BD39" s="23">
        <v>9.8800000000000008</v>
      </c>
      <c r="BE39" s="20" t="s">
        <v>63</v>
      </c>
      <c r="BF39" s="20" t="s">
        <v>63</v>
      </c>
      <c r="BG39" s="20" t="s">
        <v>63</v>
      </c>
      <c r="BH39" s="20" t="s">
        <v>63</v>
      </c>
      <c r="BI39" s="20">
        <v>575.20000000000005</v>
      </c>
      <c r="BJ39" s="43">
        <v>1126.4000000000001</v>
      </c>
      <c r="BK39" s="40">
        <v>1965</v>
      </c>
      <c r="BL39" s="11" t="s">
        <v>134</v>
      </c>
    </row>
    <row r="40" spans="2:64" ht="15.75" customHeight="1">
      <c r="B40" s="11" t="s">
        <v>134</v>
      </c>
      <c r="C40" s="12">
        <v>1966</v>
      </c>
      <c r="D40" s="13">
        <v>4095.2192867638951</v>
      </c>
      <c r="E40" s="14">
        <v>6.0961347507176828</v>
      </c>
      <c r="F40" s="15">
        <v>42.38</v>
      </c>
      <c r="G40" s="102">
        <f t="shared" ref="G40:G44" si="39">(D40/F40)*1000</f>
        <v>96630.94116951144</v>
      </c>
      <c r="H40" s="14">
        <v>12.5</v>
      </c>
      <c r="I40" s="14">
        <v>0</v>
      </c>
      <c r="J40" s="14">
        <v>3.46</v>
      </c>
      <c r="K40" s="16">
        <v>32.9</v>
      </c>
      <c r="L40" s="17">
        <v>2.58E-2</v>
      </c>
      <c r="M40" s="14">
        <v>1.0959952083333334E-2</v>
      </c>
      <c r="N40" s="110">
        <v>25</v>
      </c>
      <c r="O40" s="112">
        <v>25</v>
      </c>
      <c r="P40" s="12" t="s">
        <v>140</v>
      </c>
      <c r="Q40" s="48">
        <v>10557.36</v>
      </c>
      <c r="R40" s="17">
        <v>263.93</v>
      </c>
      <c r="S40" s="19">
        <v>-10.89</v>
      </c>
      <c r="T40" s="20">
        <v>38.56</v>
      </c>
      <c r="U40" s="12">
        <v>29.31</v>
      </c>
      <c r="V40" s="12">
        <v>9.25</v>
      </c>
      <c r="W40" s="44">
        <v>1169.9000000000001</v>
      </c>
      <c r="X40" s="14">
        <f t="shared" ref="X40:X44" si="40">(W40/W39)-1</f>
        <v>3.8618607954545414E-2</v>
      </c>
      <c r="Y40" s="20">
        <v>4.92</v>
      </c>
      <c r="Z40" s="21" t="s">
        <v>141</v>
      </c>
      <c r="AA40" s="21" t="s">
        <v>142</v>
      </c>
      <c r="AB40" s="21" t="s">
        <v>143</v>
      </c>
      <c r="AC40" s="21" t="s">
        <v>144</v>
      </c>
      <c r="AD40" s="20">
        <v>186.09</v>
      </c>
      <c r="AE40" s="20">
        <v>0.78</v>
      </c>
      <c r="AF40" s="12" t="s">
        <v>63</v>
      </c>
      <c r="AG40" s="12" t="s">
        <v>63</v>
      </c>
      <c r="AH40" s="12" t="s">
        <v>63</v>
      </c>
      <c r="AI40" s="12" t="s">
        <v>63</v>
      </c>
      <c r="AJ40" s="20">
        <v>186.09</v>
      </c>
      <c r="AK40" s="44">
        <v>581</v>
      </c>
      <c r="AL40" s="14">
        <f t="shared" ref="AL40:AL44" si="41">(AK40/AK39)-1</f>
        <v>1.0083449235048558E-2</v>
      </c>
      <c r="AM40" s="14">
        <v>2.3889802631578947</v>
      </c>
      <c r="AN40" s="17">
        <v>17.694276315789473</v>
      </c>
      <c r="AO40" s="41">
        <f t="shared" ref="AO40:AO44" si="42">(AN40/AN39)-1</f>
        <v>1.7627954945063973E-2</v>
      </c>
      <c r="AP40" s="20">
        <v>0.56499999999999995</v>
      </c>
      <c r="AQ40" s="20">
        <v>0.85</v>
      </c>
      <c r="AR40" s="20">
        <v>0.19</v>
      </c>
      <c r="AS40" s="43">
        <v>2260</v>
      </c>
      <c r="AT40" s="20">
        <v>6.91</v>
      </c>
      <c r="AU40" s="20">
        <v>9.51</v>
      </c>
      <c r="AV40" s="20" t="s">
        <v>63</v>
      </c>
      <c r="AW40" s="20" t="s">
        <v>63</v>
      </c>
      <c r="AX40" s="20" t="s">
        <v>63</v>
      </c>
      <c r="AY40" s="20" t="s">
        <v>63</v>
      </c>
      <c r="AZ40" s="20" t="s">
        <v>63</v>
      </c>
      <c r="BA40" s="43">
        <v>4421.2</v>
      </c>
      <c r="BB40" s="23">
        <v>18.600000000000001</v>
      </c>
      <c r="BC40" s="43">
        <v>2260</v>
      </c>
      <c r="BD40" s="23">
        <v>9.51</v>
      </c>
      <c r="BE40" s="20" t="s">
        <v>63</v>
      </c>
      <c r="BF40" s="20" t="s">
        <v>63</v>
      </c>
      <c r="BG40" s="20" t="s">
        <v>63</v>
      </c>
      <c r="BH40" s="20" t="s">
        <v>63</v>
      </c>
      <c r="BI40" s="20">
        <v>581</v>
      </c>
      <c r="BJ40" s="43">
        <v>1169.9000000000001</v>
      </c>
      <c r="BK40" s="40">
        <v>1966</v>
      </c>
      <c r="BL40" s="11" t="s">
        <v>134</v>
      </c>
    </row>
    <row r="41" spans="2:64" ht="15.75" customHeight="1">
      <c r="B41" s="11" t="s">
        <v>134</v>
      </c>
      <c r="C41" s="12">
        <v>1967</v>
      </c>
      <c r="D41" s="13">
        <v>4334.990714983287</v>
      </c>
      <c r="E41" s="14">
        <v>5.8549106025739341</v>
      </c>
      <c r="F41" s="15">
        <v>43.77</v>
      </c>
      <c r="G41" s="102">
        <f t="shared" si="39"/>
        <v>99040.226524635291</v>
      </c>
      <c r="H41" s="14">
        <v>12.5</v>
      </c>
      <c r="I41" s="14">
        <v>0</v>
      </c>
      <c r="J41" s="14">
        <v>3.04</v>
      </c>
      <c r="K41" s="16">
        <v>33.9</v>
      </c>
      <c r="L41" s="17">
        <v>1.43E-2</v>
      </c>
      <c r="M41" s="14">
        <v>1.1265395500000002E-2</v>
      </c>
      <c r="N41" s="110">
        <v>25</v>
      </c>
      <c r="O41" s="112">
        <v>25</v>
      </c>
      <c r="P41" s="12">
        <v>0</v>
      </c>
      <c r="Q41" s="48">
        <v>10408.379999999999</v>
      </c>
      <c r="R41" s="17">
        <v>260.20999999999998</v>
      </c>
      <c r="S41" s="20">
        <v>-0.1215</v>
      </c>
      <c r="T41" s="20">
        <v>38.619999999999997</v>
      </c>
      <c r="U41" s="12">
        <v>33.68</v>
      </c>
      <c r="V41" s="12">
        <v>4.9400000000000004</v>
      </c>
      <c r="W41" s="44">
        <v>1102.9000000000001</v>
      </c>
      <c r="X41" s="14">
        <f t="shared" si="40"/>
        <v>-5.7269852124113174E-2</v>
      </c>
      <c r="Y41" s="20">
        <v>4.24</v>
      </c>
      <c r="Z41" s="21" t="s">
        <v>145</v>
      </c>
      <c r="AA41" s="21" t="s">
        <v>146</v>
      </c>
      <c r="AB41" s="21" t="s">
        <v>143</v>
      </c>
      <c r="AC41" s="21" t="s">
        <v>147</v>
      </c>
      <c r="AD41" s="20">
        <v>88.6</v>
      </c>
      <c r="AE41" s="20">
        <v>0.34</v>
      </c>
      <c r="AF41" s="12" t="s">
        <v>63</v>
      </c>
      <c r="AG41" s="12" t="s">
        <v>63</v>
      </c>
      <c r="AH41" s="12" t="s">
        <v>63</v>
      </c>
      <c r="AI41" s="12" t="s">
        <v>63</v>
      </c>
      <c r="AJ41" s="20">
        <v>88.6</v>
      </c>
      <c r="AK41" s="44">
        <v>621</v>
      </c>
      <c r="AL41" s="14">
        <f t="shared" si="41"/>
        <v>6.8846815834767705E-2</v>
      </c>
      <c r="AM41" s="14">
        <v>2.3381024096385543</v>
      </c>
      <c r="AN41" s="17">
        <v>19.106716867469881</v>
      </c>
      <c r="AO41" s="41">
        <f t="shared" si="42"/>
        <v>7.9824714301540478E-2</v>
      </c>
      <c r="AP41" s="20">
        <v>7.0000000000000001E-3</v>
      </c>
      <c r="AQ41" s="20">
        <v>0.01</v>
      </c>
      <c r="AR41" s="20">
        <v>0</v>
      </c>
      <c r="AS41" s="43">
        <v>2643</v>
      </c>
      <c r="AT41" s="20">
        <v>16.95</v>
      </c>
      <c r="AU41" s="20">
        <v>10.16</v>
      </c>
      <c r="AV41" s="20" t="s">
        <v>63</v>
      </c>
      <c r="AW41" s="20" t="s">
        <v>63</v>
      </c>
      <c r="AX41" s="20" t="s">
        <v>63</v>
      </c>
      <c r="AY41" s="20" t="s">
        <v>63</v>
      </c>
      <c r="AZ41" s="20" t="s">
        <v>63</v>
      </c>
      <c r="BA41" s="43">
        <v>4959.8999999999996</v>
      </c>
      <c r="BB41" s="23">
        <v>19.079999999999998</v>
      </c>
      <c r="BC41" s="43">
        <v>2643</v>
      </c>
      <c r="BD41" s="23">
        <v>10.16</v>
      </c>
      <c r="BE41" s="20" t="s">
        <v>63</v>
      </c>
      <c r="BF41" s="20" t="s">
        <v>63</v>
      </c>
      <c r="BG41" s="20" t="s">
        <v>63</v>
      </c>
      <c r="BH41" s="20" t="s">
        <v>63</v>
      </c>
      <c r="BI41" s="20">
        <v>621</v>
      </c>
      <c r="BJ41" s="43">
        <v>1102.9000000000001</v>
      </c>
      <c r="BK41" s="40">
        <v>1967</v>
      </c>
      <c r="BL41" s="11" t="s">
        <v>134</v>
      </c>
    </row>
    <row r="42" spans="2:64" ht="15.75" customHeight="1">
      <c r="B42" s="11" t="s">
        <v>134</v>
      </c>
      <c r="C42" s="12">
        <v>1968</v>
      </c>
      <c r="D42" s="13">
        <v>4743.4893149945492</v>
      </c>
      <c r="E42" s="14">
        <v>9.4232866197231768</v>
      </c>
      <c r="F42" s="15">
        <v>45.21</v>
      </c>
      <c r="G42" s="102">
        <f t="shared" si="39"/>
        <v>104921.24120757684</v>
      </c>
      <c r="H42" s="14">
        <v>12.5</v>
      </c>
      <c r="I42" s="14">
        <v>0</v>
      </c>
      <c r="J42" s="14">
        <v>4.72</v>
      </c>
      <c r="K42" s="16">
        <v>35.5</v>
      </c>
      <c r="L42" s="17">
        <v>2.4299999999999999E-2</v>
      </c>
      <c r="M42" s="14">
        <v>1.1502928833333334E-2</v>
      </c>
      <c r="N42" s="110">
        <v>28.25</v>
      </c>
      <c r="O42" s="14">
        <v>28.25</v>
      </c>
      <c r="P42" s="12">
        <v>13</v>
      </c>
      <c r="Q42" s="48">
        <v>10161.75</v>
      </c>
      <c r="R42" s="17">
        <v>287.07</v>
      </c>
      <c r="S42" s="19">
        <v>-3.08</v>
      </c>
      <c r="T42" s="20">
        <v>33.68</v>
      </c>
      <c r="U42" s="12">
        <v>25.59</v>
      </c>
      <c r="V42" s="12">
        <v>8.09</v>
      </c>
      <c r="W42" s="44">
        <v>1165</v>
      </c>
      <c r="X42" s="14">
        <f t="shared" si="40"/>
        <v>5.6306102094478172E-2</v>
      </c>
      <c r="Y42" s="20">
        <v>4.05</v>
      </c>
      <c r="Z42" s="21" t="s">
        <v>148</v>
      </c>
      <c r="AA42" s="21" t="s">
        <v>149</v>
      </c>
      <c r="AB42" s="21" t="s">
        <v>150</v>
      </c>
      <c r="AC42" s="21" t="s">
        <v>151</v>
      </c>
      <c r="AD42" s="20">
        <v>116.8</v>
      </c>
      <c r="AE42" s="20">
        <v>0.41</v>
      </c>
      <c r="AF42" s="12" t="s">
        <v>63</v>
      </c>
      <c r="AG42" s="12" t="s">
        <v>63</v>
      </c>
      <c r="AH42" s="12" t="s">
        <v>63</v>
      </c>
      <c r="AI42" s="12" t="s">
        <v>63</v>
      </c>
      <c r="AJ42" s="20">
        <v>116.8</v>
      </c>
      <c r="AK42" s="44">
        <v>670</v>
      </c>
      <c r="AL42" s="14">
        <f t="shared" si="41"/>
        <v>7.8904991948470116E-2</v>
      </c>
      <c r="AM42" s="14">
        <v>2.2820163487738419</v>
      </c>
      <c r="AN42" s="17">
        <v>19.153160762942779</v>
      </c>
      <c r="AO42" s="41">
        <f t="shared" si="42"/>
        <v>2.4307627414508204E-3</v>
      </c>
      <c r="AP42" s="20">
        <v>1.857</v>
      </c>
      <c r="AQ42" s="20">
        <v>2.1800000000000002</v>
      </c>
      <c r="AR42" s="20">
        <v>0.52</v>
      </c>
      <c r="AS42" s="43">
        <v>3154</v>
      </c>
      <c r="AT42" s="20">
        <v>19.329999999999998</v>
      </c>
      <c r="AU42" s="20">
        <v>10.96</v>
      </c>
      <c r="AV42" s="20" t="s">
        <v>63</v>
      </c>
      <c r="AW42" s="20" t="s">
        <v>63</v>
      </c>
      <c r="AX42" s="20" t="s">
        <v>63</v>
      </c>
      <c r="AY42" s="20" t="s">
        <v>63</v>
      </c>
      <c r="AZ42" s="20" t="s">
        <v>63</v>
      </c>
      <c r="BA42" s="43">
        <v>5331</v>
      </c>
      <c r="BB42" s="23">
        <v>18.52</v>
      </c>
      <c r="BC42" s="43">
        <v>3154</v>
      </c>
      <c r="BD42" s="23">
        <v>10.96</v>
      </c>
      <c r="BE42" s="20" t="s">
        <v>63</v>
      </c>
      <c r="BF42" s="20" t="s">
        <v>63</v>
      </c>
      <c r="BG42" s="20" t="s">
        <v>63</v>
      </c>
      <c r="BH42" s="20" t="s">
        <v>63</v>
      </c>
      <c r="BI42" s="20">
        <v>670</v>
      </c>
      <c r="BJ42" s="43">
        <v>1165</v>
      </c>
      <c r="BK42" s="40">
        <v>1938</v>
      </c>
      <c r="BL42" s="11" t="s">
        <v>134</v>
      </c>
    </row>
    <row r="43" spans="2:64" ht="15.75" customHeight="1">
      <c r="B43" s="11" t="s">
        <v>134</v>
      </c>
      <c r="C43" s="12">
        <v>1969</v>
      </c>
      <c r="D43" s="13">
        <v>4905.6514659203358</v>
      </c>
      <c r="E43" s="14">
        <v>3.4186258291586968</v>
      </c>
      <c r="F43" s="15">
        <v>46.69</v>
      </c>
      <c r="G43" s="102">
        <f t="shared" si="39"/>
        <v>105068.56855687163</v>
      </c>
      <c r="H43" s="14">
        <v>12.5</v>
      </c>
      <c r="I43" s="14">
        <v>0</v>
      </c>
      <c r="J43" s="14">
        <v>6.2</v>
      </c>
      <c r="K43" s="16">
        <v>37.700000000000003</v>
      </c>
      <c r="L43" s="17">
        <v>4.87E-2</v>
      </c>
      <c r="M43" s="14">
        <v>1.1794083333333332E-2</v>
      </c>
      <c r="N43" s="110">
        <v>28.25</v>
      </c>
      <c r="O43" s="14">
        <v>28.25</v>
      </c>
      <c r="P43" s="12">
        <v>0</v>
      </c>
      <c r="Q43" s="48">
        <v>9690.26</v>
      </c>
      <c r="R43" s="17">
        <v>273.75</v>
      </c>
      <c r="S43" s="20">
        <v>-7.5700000000000003E-2</v>
      </c>
      <c r="T43" s="20">
        <v>39.69</v>
      </c>
      <c r="U43" s="12">
        <v>38.08</v>
      </c>
      <c r="V43" s="12">
        <v>1.61</v>
      </c>
      <c r="W43" s="44">
        <v>1341.8</v>
      </c>
      <c r="X43" s="14">
        <f t="shared" si="40"/>
        <v>0.15175965665236046</v>
      </c>
      <c r="Y43" s="20">
        <v>4.22</v>
      </c>
      <c r="Z43" s="21" t="s">
        <v>152</v>
      </c>
      <c r="AA43" s="21" t="s">
        <v>153</v>
      </c>
      <c r="AB43" s="21" t="s">
        <v>154</v>
      </c>
      <c r="AC43" s="21" t="s">
        <v>155</v>
      </c>
      <c r="AD43" s="20">
        <v>195.76</v>
      </c>
      <c r="AE43" s="20">
        <v>0.62</v>
      </c>
      <c r="AF43" s="12" t="s">
        <v>63</v>
      </c>
      <c r="AG43" s="12" t="s">
        <v>63</v>
      </c>
      <c r="AH43" s="12" t="s">
        <v>63</v>
      </c>
      <c r="AI43" s="12" t="s">
        <v>63</v>
      </c>
      <c r="AJ43" s="20">
        <v>195.76</v>
      </c>
      <c r="AK43" s="44">
        <v>718</v>
      </c>
      <c r="AL43" s="14">
        <f t="shared" si="41"/>
        <v>7.1641791044776193E-2</v>
      </c>
      <c r="AM43" s="14">
        <v>2.2105911330049262</v>
      </c>
      <c r="AN43" s="17">
        <v>19.187167487684729</v>
      </c>
      <c r="AO43" s="41">
        <f t="shared" si="42"/>
        <v>1.7755150266238751E-3</v>
      </c>
      <c r="AP43" s="20">
        <v>-0.49199999999999999</v>
      </c>
      <c r="AQ43" s="20">
        <v>-0.5</v>
      </c>
      <c r="AR43" s="20">
        <v>-0.12</v>
      </c>
      <c r="AS43" s="43">
        <v>3432</v>
      </c>
      <c r="AT43" s="20">
        <v>8.81</v>
      </c>
      <c r="AU43" s="20">
        <v>10.78</v>
      </c>
      <c r="AV43" s="20" t="s">
        <v>63</v>
      </c>
      <c r="AW43" s="20" t="s">
        <v>63</v>
      </c>
      <c r="AX43" s="20" t="s">
        <v>63</v>
      </c>
      <c r="AY43" s="20" t="s">
        <v>63</v>
      </c>
      <c r="AZ43" s="20" t="s">
        <v>63</v>
      </c>
      <c r="BA43" s="43">
        <v>5612.1</v>
      </c>
      <c r="BB43" s="23">
        <v>17.63</v>
      </c>
      <c r="BC43" s="43">
        <v>3432</v>
      </c>
      <c r="BD43" s="23">
        <v>10.78</v>
      </c>
      <c r="BE43" s="20" t="s">
        <v>63</v>
      </c>
      <c r="BF43" s="20" t="s">
        <v>63</v>
      </c>
      <c r="BG43" s="20" t="s">
        <v>63</v>
      </c>
      <c r="BH43" s="20" t="s">
        <v>63</v>
      </c>
      <c r="BI43" s="20">
        <v>718</v>
      </c>
      <c r="BJ43" s="43">
        <v>1341.8</v>
      </c>
      <c r="BK43" s="40">
        <v>1969</v>
      </c>
      <c r="BL43" s="11" t="s">
        <v>134</v>
      </c>
    </row>
    <row r="44" spans="2:64" ht="15.75" customHeight="1">
      <c r="B44" s="11" t="s">
        <v>134</v>
      </c>
      <c r="C44" s="12">
        <v>1970</v>
      </c>
      <c r="D44" s="13">
        <v>5224.6404644750937</v>
      </c>
      <c r="E44" s="14">
        <v>6.5024798596227482</v>
      </c>
      <c r="F44" s="15">
        <v>48.23</v>
      </c>
      <c r="G44" s="102">
        <f t="shared" si="39"/>
        <v>108327.60656178923</v>
      </c>
      <c r="H44" s="14">
        <v>12.5</v>
      </c>
      <c r="I44" s="14">
        <v>0</v>
      </c>
      <c r="J44" s="14">
        <v>5.57</v>
      </c>
      <c r="K44" s="16">
        <v>39.799999999999997</v>
      </c>
      <c r="L44" s="17">
        <v>4.6899999999999997E-2</v>
      </c>
      <c r="M44" s="14">
        <v>1.2384083333333335E-2</v>
      </c>
      <c r="N44" s="110">
        <v>32</v>
      </c>
      <c r="O44" s="112">
        <v>32</v>
      </c>
      <c r="P44" s="12">
        <v>13.27</v>
      </c>
      <c r="Q44" s="48">
        <v>9255.73</v>
      </c>
      <c r="R44" s="17">
        <v>296.18</v>
      </c>
      <c r="S44" s="19">
        <v>0</v>
      </c>
      <c r="T44" s="20">
        <v>37.950000000000003</v>
      </c>
      <c r="U44" s="12">
        <v>42.73</v>
      </c>
      <c r="V44" s="12">
        <v>-4.78</v>
      </c>
      <c r="W44" s="44">
        <v>1289.5999999999999</v>
      </c>
      <c r="X44" s="14">
        <f t="shared" si="40"/>
        <v>-3.8902966164853225E-2</v>
      </c>
      <c r="Y44" s="20">
        <v>3.63</v>
      </c>
      <c r="Z44" s="21" t="s">
        <v>156</v>
      </c>
      <c r="AA44" s="21" t="s">
        <v>157</v>
      </c>
      <c r="AB44" s="21" t="s">
        <v>76</v>
      </c>
      <c r="AC44" s="21" t="s">
        <v>158</v>
      </c>
      <c r="AD44" s="20">
        <v>200.72</v>
      </c>
      <c r="AE44" s="20">
        <v>0.56000000000000005</v>
      </c>
      <c r="AF44" s="12" t="s">
        <v>63</v>
      </c>
      <c r="AG44" s="12" t="s">
        <v>63</v>
      </c>
      <c r="AH44" s="12" t="s">
        <v>63</v>
      </c>
      <c r="AI44" s="12" t="s">
        <v>63</v>
      </c>
      <c r="AJ44" s="20">
        <v>323</v>
      </c>
      <c r="AK44" s="44">
        <v>820</v>
      </c>
      <c r="AL44" s="14">
        <f t="shared" si="41"/>
        <v>0.14206128133704743</v>
      </c>
      <c r="AM44" s="14">
        <v>2.3085585585585586</v>
      </c>
      <c r="AN44" s="17">
        <v>19.969954954954954</v>
      </c>
      <c r="AO44" s="41">
        <f t="shared" si="42"/>
        <v>4.0797447969985967E-2</v>
      </c>
      <c r="AP44" s="20">
        <v>-0.19700000000000001</v>
      </c>
      <c r="AQ44" s="20">
        <v>-0.18</v>
      </c>
      <c r="AR44" s="20">
        <v>-0.04</v>
      </c>
      <c r="AS44" s="43">
        <v>4262.8</v>
      </c>
      <c r="AT44" s="20">
        <v>24.21</v>
      </c>
      <c r="AU44" s="20">
        <v>11.99</v>
      </c>
      <c r="AV44" s="20" t="s">
        <v>63</v>
      </c>
      <c r="AW44" s="43">
        <v>7097.3</v>
      </c>
      <c r="AX44" s="23">
        <v>19.97</v>
      </c>
      <c r="AY44" s="23">
        <v>8.6999999999999993</v>
      </c>
      <c r="AZ44" s="23">
        <v>5.5</v>
      </c>
      <c r="BA44" s="43">
        <v>6255.5</v>
      </c>
      <c r="BB44" s="23">
        <v>17.600000000000001</v>
      </c>
      <c r="BC44" s="43">
        <v>4262.8</v>
      </c>
      <c r="BD44" s="23">
        <v>11.99</v>
      </c>
      <c r="BE44" s="20" t="s">
        <v>63</v>
      </c>
      <c r="BF44" s="20" t="s">
        <v>63</v>
      </c>
      <c r="BG44" s="20">
        <v>841.8</v>
      </c>
      <c r="BH44" s="23">
        <v>2.4</v>
      </c>
      <c r="BI44" s="20">
        <v>820</v>
      </c>
      <c r="BJ44" s="43">
        <v>1289.5999999999999</v>
      </c>
      <c r="BK44" s="40">
        <v>1970</v>
      </c>
      <c r="BL44" s="11" t="s">
        <v>134</v>
      </c>
    </row>
    <row r="45" spans="2:64" ht="15.75" customHeight="1">
      <c r="B45" s="24" t="s">
        <v>65</v>
      </c>
      <c r="C45" s="25" t="s">
        <v>159</v>
      </c>
      <c r="D45" s="26">
        <f t="shared" ref="D45:E45" si="43">AVERAGE(D39:D44)</f>
        <v>4527.3174984707348</v>
      </c>
      <c r="E45" s="26">
        <f t="shared" si="43"/>
        <v>6.2407078916910814</v>
      </c>
      <c r="F45" s="25">
        <v>21.4</v>
      </c>
      <c r="G45" s="103">
        <f t="shared" ref="G45:H45" si="44">AVERAGE(G39:G44)</f>
        <v>101340.17719251064</v>
      </c>
      <c r="H45" s="26">
        <f t="shared" si="44"/>
        <v>12.5</v>
      </c>
      <c r="I45" s="38">
        <v>0</v>
      </c>
      <c r="J45" s="30">
        <v>0.27600000000000002</v>
      </c>
      <c r="K45" s="39">
        <v>1.276</v>
      </c>
      <c r="L45" s="27">
        <f t="shared" ref="L45:O45" si="45">AVERAGE(L39:L44)</f>
        <v>2.775E-2</v>
      </c>
      <c r="M45" s="27">
        <f t="shared" si="45"/>
        <v>1.1458873472222223E-2</v>
      </c>
      <c r="N45" s="103">
        <f t="shared" si="45"/>
        <v>27.7</v>
      </c>
      <c r="O45" s="27">
        <f t="shared" si="45"/>
        <v>26.666666666666668</v>
      </c>
      <c r="P45" s="27">
        <v>48.84</v>
      </c>
      <c r="Q45" s="45">
        <f t="shared" ref="Q45:S45" si="46">AVERAGE(Q39:Q44)</f>
        <v>10150.498333333335</v>
      </c>
      <c r="R45" s="27">
        <f t="shared" si="46"/>
        <v>268.995</v>
      </c>
      <c r="S45" s="27">
        <f t="shared" si="46"/>
        <v>-2.3968500000000001</v>
      </c>
      <c r="T45" s="37">
        <v>39.549999999999997</v>
      </c>
      <c r="U45" s="27">
        <v>20.96</v>
      </c>
      <c r="V45" s="27">
        <v>18.59</v>
      </c>
      <c r="W45" s="27">
        <f>AVERAGE(W39:W44)</f>
        <v>1199.2666666666667</v>
      </c>
      <c r="X45" s="27">
        <f>(W44/W39)-1</f>
        <v>0.14488636363636354</v>
      </c>
      <c r="Y45" s="27">
        <f>AVERAGE(Y39:Y44)</f>
        <v>4.3883333333333328</v>
      </c>
      <c r="Z45" s="31"/>
      <c r="AA45" s="31" t="s">
        <v>160</v>
      </c>
      <c r="AB45" s="31"/>
      <c r="AC45" s="31"/>
      <c r="AD45" s="45">
        <v>1001.85</v>
      </c>
      <c r="AE45" s="27">
        <f>AVERAGE(AE39:AE44)</f>
        <v>0.6183333333333334</v>
      </c>
      <c r="AF45" s="33"/>
      <c r="AG45" s="33"/>
      <c r="AH45" s="33"/>
      <c r="AI45" s="33"/>
      <c r="AJ45" s="27">
        <v>1124.1300000000001</v>
      </c>
      <c r="AK45" s="27">
        <f>AVERAGE(AK39:AK44)</f>
        <v>664.19999999999993</v>
      </c>
      <c r="AL45" s="27">
        <f>(AK44/AK39)-1</f>
        <v>0.4255910987482614</v>
      </c>
      <c r="AM45" s="27">
        <f t="shared" ref="AM45:AO45" si="47">AVERAGE(AM39:AM44)</f>
        <v>2.360324724472235</v>
      </c>
      <c r="AN45" s="27">
        <f t="shared" si="47"/>
        <v>18.749840326101232</v>
      </c>
      <c r="AO45" s="27">
        <f t="shared" si="47"/>
        <v>2.8045604581178368E-2</v>
      </c>
      <c r="AP45" s="32">
        <v>2.0030000000000001</v>
      </c>
      <c r="AQ45" s="32">
        <v>0.4</v>
      </c>
      <c r="AR45" s="32">
        <v>0.1</v>
      </c>
      <c r="AS45" s="33">
        <f>AVERAGE(AS39:AS44)</f>
        <v>2977.6333333333332</v>
      </c>
      <c r="AT45" s="32">
        <v>147.33000000000001</v>
      </c>
      <c r="AU45" s="32">
        <v>12</v>
      </c>
      <c r="AV45" s="32"/>
      <c r="AW45" s="32"/>
      <c r="AX45" s="37">
        <f t="shared" ref="AX45:BD45" si="48">AVERAGE(AX39:AX44)</f>
        <v>19.97</v>
      </c>
      <c r="AY45" s="37">
        <f t="shared" si="48"/>
        <v>8.6999999999999993</v>
      </c>
      <c r="AZ45" s="37">
        <f t="shared" si="48"/>
        <v>5.5</v>
      </c>
      <c r="BA45" s="33">
        <f t="shared" si="48"/>
        <v>5127.5499999999993</v>
      </c>
      <c r="BB45" s="37">
        <f t="shared" si="48"/>
        <v>18.498333333333331</v>
      </c>
      <c r="BC45" s="33">
        <f t="shared" si="48"/>
        <v>2977.6333333333332</v>
      </c>
      <c r="BD45" s="37">
        <f t="shared" si="48"/>
        <v>10.546666666666669</v>
      </c>
      <c r="BE45" s="32"/>
      <c r="BF45" s="32"/>
      <c r="BG45" s="32">
        <f t="shared" ref="BG45:BJ45" si="49">AVERAGE(BG39:BG44)</f>
        <v>841.8</v>
      </c>
      <c r="BH45" s="37">
        <f t="shared" si="49"/>
        <v>2.4</v>
      </c>
      <c r="BI45" s="32">
        <f t="shared" si="49"/>
        <v>664.19999999999993</v>
      </c>
      <c r="BJ45" s="33">
        <f t="shared" si="49"/>
        <v>1199.2666666666667</v>
      </c>
      <c r="BK45" s="32" t="s">
        <v>159</v>
      </c>
      <c r="BL45" s="24" t="s">
        <v>65</v>
      </c>
    </row>
    <row r="46" spans="2:64" ht="15.75" customHeight="1">
      <c r="B46" s="11" t="s">
        <v>161</v>
      </c>
      <c r="C46" s="12">
        <v>1971</v>
      </c>
      <c r="D46" s="13">
        <v>5421.2151258504391</v>
      </c>
      <c r="E46" s="14">
        <v>3.7624533728579683</v>
      </c>
      <c r="F46" s="15">
        <v>49.83</v>
      </c>
      <c r="G46" s="102">
        <f>(D46/F46)*1000</f>
        <v>108794.20280655105</v>
      </c>
      <c r="H46" s="14">
        <v>12.5</v>
      </c>
      <c r="I46" s="14">
        <v>0</v>
      </c>
      <c r="J46" s="14">
        <v>3.27</v>
      </c>
      <c r="K46" s="16">
        <v>41.1</v>
      </c>
      <c r="L46" s="17">
        <v>4.9599999999999998E-2</v>
      </c>
      <c r="M46" s="14">
        <v>1.3061416666666667E-2</v>
      </c>
      <c r="N46" s="110">
        <v>32</v>
      </c>
      <c r="O46" s="18">
        <v>3.2000000000000001E-2</v>
      </c>
      <c r="P46" s="12">
        <v>0</v>
      </c>
      <c r="Q46" s="48">
        <v>8818.35</v>
      </c>
      <c r="R46" s="17">
        <v>282.19</v>
      </c>
      <c r="S46" s="19">
        <v>-4.7300000000000004</v>
      </c>
      <c r="T46" s="20">
        <v>38.56</v>
      </c>
      <c r="U46" s="12">
        <v>29.31</v>
      </c>
      <c r="V46" s="12">
        <v>9.25</v>
      </c>
      <c r="W46" s="44">
        <v>1365.6</v>
      </c>
      <c r="X46" s="14">
        <f>(W46/W44)-1</f>
        <v>5.8933002481389662E-2</v>
      </c>
      <c r="Y46" s="20">
        <v>3.48</v>
      </c>
      <c r="Z46" s="21" t="s">
        <v>162</v>
      </c>
      <c r="AA46" s="21" t="s">
        <v>163</v>
      </c>
      <c r="AB46" s="21" t="s">
        <v>164</v>
      </c>
      <c r="AC46" s="21" t="s">
        <v>165</v>
      </c>
      <c r="AD46" s="20">
        <v>196.12</v>
      </c>
      <c r="AE46" s="20">
        <v>0.5</v>
      </c>
      <c r="AF46" s="12" t="s">
        <v>63</v>
      </c>
      <c r="AG46" s="12" t="s">
        <v>63</v>
      </c>
      <c r="AH46" s="12" t="s">
        <v>63</v>
      </c>
      <c r="AI46" s="12" t="s">
        <v>63</v>
      </c>
      <c r="AJ46" s="20">
        <v>307</v>
      </c>
      <c r="AK46" s="44">
        <v>1020</v>
      </c>
      <c r="AL46" s="14">
        <f>(AK46/AK44)-1</f>
        <v>0.24390243902439024</v>
      </c>
      <c r="AM46" s="14">
        <v>2.6020408163265305</v>
      </c>
      <c r="AN46" s="17">
        <v>17.974020408163266</v>
      </c>
      <c r="AO46" s="41">
        <f>(AN46/AN44)-1</f>
        <v>-9.9946872754285043E-2</v>
      </c>
      <c r="AP46" s="20">
        <v>-0.81100000000000005</v>
      </c>
      <c r="AQ46" s="20">
        <v>-0.67</v>
      </c>
      <c r="AR46" s="20">
        <v>-0.17</v>
      </c>
      <c r="AS46" s="43">
        <v>4545.8</v>
      </c>
      <c r="AT46" s="20">
        <v>6.64</v>
      </c>
      <c r="AU46" s="20">
        <v>11.6</v>
      </c>
      <c r="AV46" s="20" t="s">
        <v>63</v>
      </c>
      <c r="AW46" s="43">
        <v>7627.5</v>
      </c>
      <c r="AX46" s="23">
        <v>19.46</v>
      </c>
      <c r="AY46" s="23">
        <v>7.5</v>
      </c>
      <c r="AZ46" s="23">
        <v>5.6</v>
      </c>
      <c r="BA46" s="43">
        <v>6666.7</v>
      </c>
      <c r="BB46" s="23">
        <v>17.010000000000002</v>
      </c>
      <c r="BC46" s="43">
        <v>4545.8</v>
      </c>
      <c r="BD46" s="23">
        <v>11.6</v>
      </c>
      <c r="BE46" s="20" t="s">
        <v>63</v>
      </c>
      <c r="BF46" s="20" t="s">
        <v>63</v>
      </c>
      <c r="BG46" s="20">
        <v>960.8</v>
      </c>
      <c r="BH46" s="23">
        <v>2.5</v>
      </c>
      <c r="BI46" s="43">
        <v>1020</v>
      </c>
      <c r="BJ46" s="43">
        <v>1365.6</v>
      </c>
      <c r="BK46" s="40">
        <v>1971</v>
      </c>
      <c r="BL46" s="11" t="s">
        <v>161</v>
      </c>
    </row>
    <row r="47" spans="2:64" ht="15.75" customHeight="1">
      <c r="B47" s="11" t="s">
        <v>161</v>
      </c>
      <c r="C47" s="12">
        <v>1972</v>
      </c>
      <c r="D47" s="13">
        <v>5867.3167137415066</v>
      </c>
      <c r="E47" s="14">
        <v>8.2288117614791467</v>
      </c>
      <c r="F47" s="15">
        <v>51.48</v>
      </c>
      <c r="G47" s="102">
        <f t="shared" ref="G47:G51" si="50">(D47/F47)*1000</f>
        <v>113972.7411371699</v>
      </c>
      <c r="H47" s="14">
        <v>12.5</v>
      </c>
      <c r="I47" s="14">
        <v>0</v>
      </c>
      <c r="J47" s="14">
        <v>3.41</v>
      </c>
      <c r="K47" s="16">
        <v>42.5</v>
      </c>
      <c r="L47" s="17">
        <v>5.5599999999999997E-2</v>
      </c>
      <c r="M47" s="14">
        <v>1.3707000000000002E-2</v>
      </c>
      <c r="N47" s="110">
        <v>38</v>
      </c>
      <c r="O47" s="18">
        <v>3.7999999999999999E-2</v>
      </c>
      <c r="P47" s="12">
        <v>18.75</v>
      </c>
      <c r="Q47" s="48">
        <v>8354.18</v>
      </c>
      <c r="R47" s="17">
        <v>317.45999999999998</v>
      </c>
      <c r="S47" s="20">
        <v>7.1800000000000003E-2</v>
      </c>
      <c r="T47" s="20">
        <v>38.619999999999997</v>
      </c>
      <c r="U47" s="12">
        <v>33.68</v>
      </c>
      <c r="V47" s="12">
        <v>4.9400000000000004</v>
      </c>
      <c r="W47" s="44">
        <v>1666.4</v>
      </c>
      <c r="X47" s="14">
        <f t="shared" ref="X47:X51" si="51">(W47/W46)-1</f>
        <v>0.22026947861745771</v>
      </c>
      <c r="Y47" s="20">
        <v>3.69</v>
      </c>
      <c r="Z47" s="21" t="s">
        <v>166</v>
      </c>
      <c r="AA47" s="21" t="s">
        <v>167</v>
      </c>
      <c r="AB47" s="21" t="s">
        <v>168</v>
      </c>
      <c r="AC47" s="21" t="s">
        <v>169</v>
      </c>
      <c r="AD47" s="20">
        <v>189.86</v>
      </c>
      <c r="AE47" s="20">
        <v>0.42</v>
      </c>
      <c r="AF47" s="12" t="s">
        <v>63</v>
      </c>
      <c r="AG47" s="12" t="s">
        <v>63</v>
      </c>
      <c r="AH47" s="12" t="s">
        <v>63</v>
      </c>
      <c r="AI47" s="12" t="s">
        <v>63</v>
      </c>
      <c r="AJ47" s="20">
        <v>301</v>
      </c>
      <c r="AK47" s="44">
        <v>1284.7</v>
      </c>
      <c r="AL47" s="14">
        <f t="shared" ref="AL47:AL51" si="52">(AK47/AK46)-1</f>
        <v>0.25950980392156864</v>
      </c>
      <c r="AM47" s="14">
        <v>2.8422566371681417</v>
      </c>
      <c r="AN47" s="17">
        <v>18.960849557522124</v>
      </c>
      <c r="AO47" s="41">
        <f t="shared" ref="AO47:AO51" si="53">(AN47/AN46)-1</f>
        <v>5.4903083837084532E-2</v>
      </c>
      <c r="AP47" s="20">
        <v>-0.36099999999999999</v>
      </c>
      <c r="AQ47" s="20">
        <v>-0.24</v>
      </c>
      <c r="AR47" s="20">
        <v>-0.06</v>
      </c>
      <c r="AS47" s="43">
        <v>5064.6000000000004</v>
      </c>
      <c r="AT47" s="20">
        <v>11.41</v>
      </c>
      <c r="AU47" s="20">
        <v>11.21</v>
      </c>
      <c r="AV47" s="20" t="s">
        <v>63</v>
      </c>
      <c r="AW47" s="43">
        <v>8351.5</v>
      </c>
      <c r="AX47" s="23">
        <v>18.489999999999998</v>
      </c>
      <c r="AY47" s="23">
        <v>6.5</v>
      </c>
      <c r="AZ47" s="23">
        <v>5</v>
      </c>
      <c r="BA47" s="43">
        <v>6320.9</v>
      </c>
      <c r="BB47" s="23">
        <v>13.99</v>
      </c>
      <c r="BC47" s="43">
        <v>5064.6000000000004</v>
      </c>
      <c r="BD47" s="23">
        <v>11.21</v>
      </c>
      <c r="BE47" s="20" t="s">
        <v>63</v>
      </c>
      <c r="BF47" s="20" t="s">
        <v>63</v>
      </c>
      <c r="BG47" s="117">
        <v>2030.6</v>
      </c>
      <c r="BH47" s="23">
        <v>4.5</v>
      </c>
      <c r="BI47" s="43">
        <v>1284.7</v>
      </c>
      <c r="BJ47" s="43">
        <v>1666.4</v>
      </c>
      <c r="BK47" s="40">
        <v>1972</v>
      </c>
      <c r="BL47" s="11" t="s">
        <v>161</v>
      </c>
    </row>
    <row r="48" spans="2:64" ht="15.75" customHeight="1">
      <c r="B48" s="11" t="s">
        <v>161</v>
      </c>
      <c r="C48" s="12">
        <v>1973</v>
      </c>
      <c r="D48" s="13">
        <v>6328.5534879362895</v>
      </c>
      <c r="E48" s="14">
        <v>7.8611194298502163</v>
      </c>
      <c r="F48" s="15">
        <v>53.19</v>
      </c>
      <c r="G48" s="102">
        <f t="shared" si="50"/>
        <v>118980.13701703872</v>
      </c>
      <c r="H48" s="14">
        <v>12.5</v>
      </c>
      <c r="I48" s="14">
        <v>0</v>
      </c>
      <c r="J48" s="14">
        <v>8.7100000000000009</v>
      </c>
      <c r="K48" s="16">
        <v>46.2</v>
      </c>
      <c r="L48" s="17">
        <v>0.2137</v>
      </c>
      <c r="M48" s="14">
        <v>1.536325E-2</v>
      </c>
      <c r="N48" s="110">
        <v>44.85</v>
      </c>
      <c r="O48" s="18">
        <v>4.4999999999999998E-2</v>
      </c>
      <c r="P48" s="12">
        <v>18.03</v>
      </c>
      <c r="Q48" s="48">
        <v>6883.14</v>
      </c>
      <c r="R48" s="17">
        <v>308.70999999999998</v>
      </c>
      <c r="S48" s="19">
        <v>4.2300000000000004</v>
      </c>
      <c r="T48" s="20">
        <v>33.68</v>
      </c>
      <c r="U48" s="12">
        <v>25.59</v>
      </c>
      <c r="V48" s="12">
        <v>8.09</v>
      </c>
      <c r="W48" s="44">
        <v>2071.6999999999998</v>
      </c>
      <c r="X48" s="14">
        <f t="shared" si="51"/>
        <v>0.24321891502640414</v>
      </c>
      <c r="Y48" s="20">
        <v>3.75</v>
      </c>
      <c r="Z48" s="21" t="s">
        <v>170</v>
      </c>
      <c r="AA48" s="21" t="s">
        <v>171</v>
      </c>
      <c r="AB48" s="21" t="s">
        <v>172</v>
      </c>
      <c r="AC48" s="21" t="s">
        <v>173</v>
      </c>
      <c r="AD48" s="20">
        <v>286.89</v>
      </c>
      <c r="AE48" s="20">
        <v>0.52</v>
      </c>
      <c r="AF48" s="12" t="s">
        <v>63</v>
      </c>
      <c r="AG48" s="12" t="s">
        <v>63</v>
      </c>
      <c r="AH48" s="12" t="s">
        <v>63</v>
      </c>
      <c r="AI48" s="12" t="s">
        <v>63</v>
      </c>
      <c r="AJ48" s="20">
        <v>457</v>
      </c>
      <c r="AK48" s="44">
        <v>1406.9</v>
      </c>
      <c r="AL48" s="14">
        <f t="shared" si="52"/>
        <v>9.5119483147816597E-2</v>
      </c>
      <c r="AM48" s="14">
        <v>2.5450434153400869</v>
      </c>
      <c r="AN48" s="17">
        <v>19.296642547033287</v>
      </c>
      <c r="AO48" s="41">
        <f t="shared" si="53"/>
        <v>1.770980717358972E-2</v>
      </c>
      <c r="AP48" s="20">
        <v>1.5780000000000001</v>
      </c>
      <c r="AQ48" s="20">
        <v>0.77</v>
      </c>
      <c r="AR48" s="20">
        <v>0.23</v>
      </c>
      <c r="AS48" s="43">
        <v>7070.4</v>
      </c>
      <c r="AT48" s="20">
        <v>39.6</v>
      </c>
      <c r="AU48" s="20">
        <v>12.79</v>
      </c>
      <c r="AV48" s="20" t="s">
        <v>63</v>
      </c>
      <c r="AW48" s="43">
        <v>10667.1</v>
      </c>
      <c r="AX48" s="23">
        <v>19.3</v>
      </c>
      <c r="AY48" s="23">
        <v>7.6</v>
      </c>
      <c r="AZ48" s="23">
        <v>5.0999999999999996</v>
      </c>
      <c r="BA48" s="43">
        <v>8448.7999999999993</v>
      </c>
      <c r="BB48" s="23">
        <v>15.29</v>
      </c>
      <c r="BC48" s="43">
        <v>7070.4</v>
      </c>
      <c r="BD48" s="23">
        <v>12.79</v>
      </c>
      <c r="BE48" s="20" t="s">
        <v>63</v>
      </c>
      <c r="BF48" s="20" t="s">
        <v>63</v>
      </c>
      <c r="BG48" s="117">
        <v>2218.3000000000002</v>
      </c>
      <c r="BH48" s="23">
        <v>4</v>
      </c>
      <c r="BI48" s="43">
        <v>1406.9</v>
      </c>
      <c r="BJ48" s="43">
        <v>2071.6999999999998</v>
      </c>
      <c r="BK48" s="40">
        <v>1973</v>
      </c>
      <c r="BL48" s="11" t="s">
        <v>161</v>
      </c>
    </row>
    <row r="49" spans="2:64" ht="15.75" customHeight="1">
      <c r="B49" s="11" t="s">
        <v>161</v>
      </c>
      <c r="C49" s="12">
        <v>1974</v>
      </c>
      <c r="D49" s="13">
        <v>6694.1438217221985</v>
      </c>
      <c r="E49" s="14">
        <v>5.7768388065742062</v>
      </c>
      <c r="F49" s="15">
        <v>54.95</v>
      </c>
      <c r="G49" s="102">
        <f t="shared" si="50"/>
        <v>121822.45353452591</v>
      </c>
      <c r="H49" s="14">
        <v>12.5</v>
      </c>
      <c r="I49" s="14">
        <v>0</v>
      </c>
      <c r="J49" s="14">
        <v>12.34</v>
      </c>
      <c r="K49" s="16">
        <v>51.9</v>
      </c>
      <c r="L49" s="17">
        <v>0.20599999999999999</v>
      </c>
      <c r="M49" s="14">
        <v>1.9017249999999999E-2</v>
      </c>
      <c r="N49" s="110">
        <v>52</v>
      </c>
      <c r="O49" s="18">
        <v>5.1999999999999998E-2</v>
      </c>
      <c r="P49" s="12">
        <v>15.94</v>
      </c>
      <c r="Q49" s="48">
        <v>5707.52</v>
      </c>
      <c r="R49" s="17">
        <v>296.79000000000002</v>
      </c>
      <c r="S49" s="20">
        <v>2.0999999999999999E-3</v>
      </c>
      <c r="T49" s="20">
        <v>39.69</v>
      </c>
      <c r="U49" s="12">
        <v>38.08</v>
      </c>
      <c r="V49" s="12">
        <v>1.61</v>
      </c>
      <c r="W49" s="44">
        <v>2853.2</v>
      </c>
      <c r="X49" s="14">
        <f t="shared" si="51"/>
        <v>0.37722643239851328</v>
      </c>
      <c r="Y49" s="20">
        <v>3.96</v>
      </c>
      <c r="Z49" s="21" t="s">
        <v>174</v>
      </c>
      <c r="AA49" s="21" t="s">
        <v>175</v>
      </c>
      <c r="AB49" s="21" t="s">
        <v>176</v>
      </c>
      <c r="AC49" s="21" t="s">
        <v>177</v>
      </c>
      <c r="AD49" s="20">
        <v>362.2</v>
      </c>
      <c r="AE49" s="20">
        <v>0.5</v>
      </c>
      <c r="AF49" s="12" t="s">
        <v>63</v>
      </c>
      <c r="AG49" s="12" t="s">
        <v>63</v>
      </c>
      <c r="AH49" s="12" t="s">
        <v>63</v>
      </c>
      <c r="AI49" s="12" t="s">
        <v>63</v>
      </c>
      <c r="AJ49" s="20">
        <v>678</v>
      </c>
      <c r="AK49" s="44">
        <v>1443.9</v>
      </c>
      <c r="AL49" s="14">
        <f t="shared" si="52"/>
        <v>2.6298955149619774E-2</v>
      </c>
      <c r="AM49" s="14">
        <v>2.0054166666666666</v>
      </c>
      <c r="AN49" s="17">
        <v>19.874922222222221</v>
      </c>
      <c r="AO49" s="41">
        <f t="shared" si="53"/>
        <v>2.9967890723966439E-2</v>
      </c>
      <c r="AP49" s="20">
        <v>5.0880000000000001</v>
      </c>
      <c r="AQ49" s="20">
        <v>1.81</v>
      </c>
      <c r="AR49" s="20">
        <v>0.56999999999999995</v>
      </c>
      <c r="AS49" s="43">
        <v>9975</v>
      </c>
      <c r="AT49" s="20">
        <v>41.08</v>
      </c>
      <c r="AU49" s="20">
        <v>13.86</v>
      </c>
      <c r="AV49" s="20" t="s">
        <v>63</v>
      </c>
      <c r="AW49" s="43">
        <v>14080.5</v>
      </c>
      <c r="AX49" s="23">
        <v>19.559999999999999</v>
      </c>
      <c r="AY49" s="23">
        <v>9.8000000000000007</v>
      </c>
      <c r="AZ49" s="23">
        <v>4.9000000000000004</v>
      </c>
      <c r="BA49" s="43">
        <v>11373.8</v>
      </c>
      <c r="BB49" s="23">
        <v>15.8</v>
      </c>
      <c r="BC49" s="43">
        <v>9975</v>
      </c>
      <c r="BD49" s="23">
        <v>13.86</v>
      </c>
      <c r="BE49" s="20" t="s">
        <v>63</v>
      </c>
      <c r="BF49" s="20" t="s">
        <v>63</v>
      </c>
      <c r="BG49" s="117">
        <v>2706.7</v>
      </c>
      <c r="BH49" s="23">
        <v>3.8</v>
      </c>
      <c r="BI49" s="43">
        <v>1443.9</v>
      </c>
      <c r="BJ49" s="43">
        <v>2853.2</v>
      </c>
      <c r="BK49" s="40">
        <v>1974</v>
      </c>
      <c r="BL49" s="11" t="s">
        <v>161</v>
      </c>
    </row>
    <row r="50" spans="2:64" ht="15.75" customHeight="1">
      <c r="B50" s="11" t="s">
        <v>161</v>
      </c>
      <c r="C50" s="12">
        <v>1975</v>
      </c>
      <c r="D50" s="13">
        <v>7078.687732353339</v>
      </c>
      <c r="E50" s="14">
        <v>5.7444823546113941</v>
      </c>
      <c r="F50" s="15">
        <v>56.78</v>
      </c>
      <c r="G50" s="102">
        <f t="shared" si="50"/>
        <v>124668.68144334869</v>
      </c>
      <c r="H50" s="14">
        <v>12.5</v>
      </c>
      <c r="I50" s="14">
        <v>0</v>
      </c>
      <c r="J50" s="14">
        <v>6.94</v>
      </c>
      <c r="K50" s="16">
        <v>55.5</v>
      </c>
      <c r="L50" s="17">
        <v>0.11310000000000001</v>
      </c>
      <c r="M50" s="14">
        <v>2.1859333333333331E-2</v>
      </c>
      <c r="N50" s="110">
        <v>63.4</v>
      </c>
      <c r="O50" s="18">
        <v>6.3E-2</v>
      </c>
      <c r="P50" s="12">
        <v>21.92</v>
      </c>
      <c r="Q50" s="48">
        <v>5127.8100000000004</v>
      </c>
      <c r="R50" s="17">
        <v>325.10000000000002</v>
      </c>
      <c r="S50" s="19">
        <v>9.76</v>
      </c>
      <c r="T50" s="20">
        <v>37.950000000000003</v>
      </c>
      <c r="U50" s="12">
        <v>42.73</v>
      </c>
      <c r="V50" s="12">
        <v>-4.78</v>
      </c>
      <c r="W50" s="44">
        <v>3062.4</v>
      </c>
      <c r="X50" s="14">
        <f t="shared" si="51"/>
        <v>7.332118323286152E-2</v>
      </c>
      <c r="Y50" s="20">
        <v>3.48</v>
      </c>
      <c r="Z50" s="21" t="s">
        <v>178</v>
      </c>
      <c r="AA50" s="21" t="s">
        <v>179</v>
      </c>
      <c r="AB50" s="21" t="s">
        <v>180</v>
      </c>
      <c r="AC50" s="21" t="s">
        <v>181</v>
      </c>
      <c r="AD50" s="20">
        <v>295</v>
      </c>
      <c r="AE50" s="20">
        <v>0.34</v>
      </c>
      <c r="AF50" s="12" t="s">
        <v>63</v>
      </c>
      <c r="AG50" s="12" t="s">
        <v>63</v>
      </c>
      <c r="AH50" s="12" t="s">
        <v>63</v>
      </c>
      <c r="AI50" s="12" t="s">
        <v>63</v>
      </c>
      <c r="AJ50" s="20">
        <v>609</v>
      </c>
      <c r="AK50" s="44">
        <v>1608.9</v>
      </c>
      <c r="AL50" s="14">
        <f t="shared" si="52"/>
        <v>0.11427384167878651</v>
      </c>
      <c r="AM50" s="14">
        <v>1.8282954545454546</v>
      </c>
      <c r="AN50" s="17">
        <v>21.418827272727274</v>
      </c>
      <c r="AO50" s="41">
        <f t="shared" si="53"/>
        <v>7.7681061251087868E-2</v>
      </c>
      <c r="AP50" s="20">
        <v>2.891</v>
      </c>
      <c r="AQ50" s="20">
        <v>0.72</v>
      </c>
      <c r="AR50" s="20">
        <v>0.26</v>
      </c>
      <c r="AS50" s="43">
        <v>14449</v>
      </c>
      <c r="AT50" s="20">
        <v>44.85</v>
      </c>
      <c r="AU50" s="20">
        <v>16.420000000000002</v>
      </c>
      <c r="AV50" s="20" t="s">
        <v>63</v>
      </c>
      <c r="AW50" s="43">
        <v>18381.400000000001</v>
      </c>
      <c r="AX50" s="23">
        <v>20.89</v>
      </c>
      <c r="AY50" s="23">
        <v>11.4</v>
      </c>
      <c r="AZ50" s="23">
        <v>6</v>
      </c>
      <c r="BA50" s="43">
        <v>15705.1</v>
      </c>
      <c r="BB50" s="23">
        <v>17.850000000000001</v>
      </c>
      <c r="BC50" s="43">
        <v>14449</v>
      </c>
      <c r="BD50" s="23">
        <v>16.420000000000002</v>
      </c>
      <c r="BE50" s="20" t="s">
        <v>63</v>
      </c>
      <c r="BF50" s="20" t="s">
        <v>63</v>
      </c>
      <c r="BG50" s="117">
        <v>2676.3</v>
      </c>
      <c r="BH50" s="50">
        <v>3</v>
      </c>
      <c r="BI50" s="43">
        <v>1608.9</v>
      </c>
      <c r="BJ50" s="43">
        <v>3062.4</v>
      </c>
      <c r="BK50" s="40">
        <v>1975</v>
      </c>
      <c r="BL50" s="11" t="s">
        <v>161</v>
      </c>
    </row>
    <row r="51" spans="2:64" ht="15.75" customHeight="1">
      <c r="B51" s="11" t="s">
        <v>161</v>
      </c>
      <c r="C51" s="12">
        <v>1976</v>
      </c>
      <c r="D51" s="13">
        <v>7391.3845454687407</v>
      </c>
      <c r="E51" s="14">
        <v>4.4174404202944597</v>
      </c>
      <c r="F51" s="15">
        <v>58.66</v>
      </c>
      <c r="G51" s="102">
        <f t="shared" si="50"/>
        <v>126003.8279145711</v>
      </c>
      <c r="H51" s="14">
        <v>20</v>
      </c>
      <c r="I51" s="14">
        <v>60</v>
      </c>
      <c r="J51" s="14">
        <v>4.8600000000000003</v>
      </c>
      <c r="K51" s="16">
        <v>58.2</v>
      </c>
      <c r="L51" s="17">
        <v>0.27200000000000002</v>
      </c>
      <c r="M51" s="14">
        <v>2.5318500000000004E-2</v>
      </c>
      <c r="N51" s="110">
        <v>96.7</v>
      </c>
      <c r="O51" s="18">
        <v>9.7000000000000003E-2</v>
      </c>
      <c r="P51" s="12">
        <v>52.52</v>
      </c>
      <c r="Q51" s="48">
        <v>4031.24</v>
      </c>
      <c r="R51" s="17">
        <v>389.82</v>
      </c>
      <c r="S51" s="20">
        <v>0.31609999999999999</v>
      </c>
      <c r="T51" s="20">
        <v>556.97</v>
      </c>
      <c r="U51" s="12">
        <v>291.47000000000003</v>
      </c>
      <c r="V51" s="12">
        <v>265.5</v>
      </c>
      <c r="W51" s="44">
        <v>3655.5</v>
      </c>
      <c r="X51" s="14">
        <f t="shared" si="51"/>
        <v>0.19367163009404376</v>
      </c>
      <c r="Y51" s="20">
        <v>5.33</v>
      </c>
      <c r="Z51" s="21" t="s">
        <v>182</v>
      </c>
      <c r="AA51" s="21" t="s">
        <v>183</v>
      </c>
      <c r="AB51" s="21" t="s">
        <v>184</v>
      </c>
      <c r="AC51" s="21" t="s">
        <v>185</v>
      </c>
      <c r="AD51" s="20">
        <v>299.10000000000002</v>
      </c>
      <c r="AE51" s="20">
        <v>0.44</v>
      </c>
      <c r="AF51" s="12" t="s">
        <v>63</v>
      </c>
      <c r="AG51" s="12" t="s">
        <v>63</v>
      </c>
      <c r="AH51" s="12" t="s">
        <v>63</v>
      </c>
      <c r="AI51" s="12" t="s">
        <v>63</v>
      </c>
      <c r="AJ51" s="20">
        <v>628</v>
      </c>
      <c r="AK51" s="44">
        <v>1411.3</v>
      </c>
      <c r="AL51" s="14">
        <f t="shared" si="52"/>
        <v>-0.12281683137547406</v>
      </c>
      <c r="AM51" s="14">
        <v>1.5879441137855579</v>
      </c>
      <c r="AN51" s="17">
        <v>21.037162654996351</v>
      </c>
      <c r="AO51" s="41">
        <f t="shared" si="53"/>
        <v>-1.781911833319183E-2</v>
      </c>
      <c r="AP51" s="20">
        <v>8.2579999999999991</v>
      </c>
      <c r="AQ51" s="20">
        <v>1.56</v>
      </c>
      <c r="AR51" s="20">
        <v>0.6</v>
      </c>
      <c r="AS51" s="43">
        <v>19600.2</v>
      </c>
      <c r="AT51" s="20">
        <v>35.65</v>
      </c>
      <c r="AU51" s="20">
        <v>28.59</v>
      </c>
      <c r="AV51" s="20" t="s">
        <v>63</v>
      </c>
      <c r="AW51" s="43">
        <v>24139.1</v>
      </c>
      <c r="AX51" s="23">
        <v>35.21</v>
      </c>
      <c r="AY51" s="23">
        <v>17.100000000000001</v>
      </c>
      <c r="AZ51" s="23">
        <v>6.6</v>
      </c>
      <c r="BA51" s="43">
        <v>20846.400000000001</v>
      </c>
      <c r="BB51" s="23">
        <v>30.41</v>
      </c>
      <c r="BC51" s="43">
        <v>19600.2</v>
      </c>
      <c r="BD51" s="23">
        <v>28.59</v>
      </c>
      <c r="BE51" s="20" t="s">
        <v>63</v>
      </c>
      <c r="BF51" s="20" t="s">
        <v>63</v>
      </c>
      <c r="BG51" s="117">
        <v>3292.7</v>
      </c>
      <c r="BH51" s="23">
        <v>4.8</v>
      </c>
      <c r="BI51" s="43">
        <v>1411.3</v>
      </c>
      <c r="BJ51" s="43">
        <v>3655.5</v>
      </c>
      <c r="BK51" s="40">
        <v>1976</v>
      </c>
      <c r="BL51" s="11" t="s">
        <v>161</v>
      </c>
    </row>
    <row r="52" spans="2:64" ht="15.75" customHeight="1">
      <c r="B52" s="24" t="s">
        <v>65</v>
      </c>
      <c r="C52" s="25" t="s">
        <v>186</v>
      </c>
      <c r="D52" s="26">
        <f t="shared" ref="D52:E52" si="54">AVERAGE(D46:D51)</f>
        <v>6463.5502378454185</v>
      </c>
      <c r="E52" s="26">
        <f t="shared" si="54"/>
        <v>5.9651910242778987</v>
      </c>
      <c r="F52" s="25">
        <v>21.6</v>
      </c>
      <c r="G52" s="103">
        <f t="shared" ref="G52:H52" si="55">AVERAGE(G46:G51)</f>
        <v>119040.3406422009</v>
      </c>
      <c r="H52" s="26">
        <f t="shared" si="55"/>
        <v>13.75</v>
      </c>
      <c r="I52" s="25">
        <v>60</v>
      </c>
      <c r="J52" s="27">
        <v>0.46200000000000002</v>
      </c>
      <c r="K52" s="28">
        <v>1.462</v>
      </c>
      <c r="L52" s="27">
        <f t="shared" ref="L52:O52" si="56">AVERAGE(L46:L51)</f>
        <v>0.15166666666666664</v>
      </c>
      <c r="M52" s="27">
        <f t="shared" si="56"/>
        <v>1.8054458333333336E-2</v>
      </c>
      <c r="N52" s="103">
        <f t="shared" si="56"/>
        <v>54.491666666666667</v>
      </c>
      <c r="O52" s="111">
        <f t="shared" si="56"/>
        <v>5.45E-2</v>
      </c>
      <c r="P52" s="27">
        <v>202.19</v>
      </c>
      <c r="Q52" s="45">
        <f t="shared" ref="Q52:S52" si="57">AVERAGE(Q46:Q51)</f>
        <v>6487.04</v>
      </c>
      <c r="R52" s="27">
        <f t="shared" si="57"/>
        <v>320.01166666666666</v>
      </c>
      <c r="S52" s="27">
        <f t="shared" si="57"/>
        <v>1.6083333333333334</v>
      </c>
      <c r="T52" s="37">
        <v>1217.42</v>
      </c>
      <c r="U52" s="27">
        <v>1369.24</v>
      </c>
      <c r="V52" s="27">
        <v>-151.82</v>
      </c>
      <c r="W52" s="27">
        <f>AVERAGE(W46:W51)</f>
        <v>2445.7999999999997</v>
      </c>
      <c r="X52" s="27">
        <f>(W51/W46)-1</f>
        <v>1.6768453427065029</v>
      </c>
      <c r="Y52" s="27">
        <f>AVERAGE(Y46:Y51)</f>
        <v>3.9483333333333328</v>
      </c>
      <c r="Z52" s="31"/>
      <c r="AA52" s="31" t="s">
        <v>187</v>
      </c>
      <c r="AB52" s="31"/>
      <c r="AC52" s="31"/>
      <c r="AD52" s="45">
        <v>1629.17</v>
      </c>
      <c r="AE52" s="27">
        <f>AVERAGE(AE46:AE51)</f>
        <v>0.45333333333333331</v>
      </c>
      <c r="AF52" s="33"/>
      <c r="AG52" s="33"/>
      <c r="AH52" s="33"/>
      <c r="AI52" s="33"/>
      <c r="AJ52" s="27">
        <v>2980</v>
      </c>
      <c r="AK52" s="27">
        <f>AVERAGE(AK46:AK51)</f>
        <v>1362.6166666666666</v>
      </c>
      <c r="AL52" s="27">
        <f>(AK51/AK46)-1</f>
        <v>0.38362745098039208</v>
      </c>
      <c r="AM52" s="27">
        <f t="shared" ref="AM52:AO52" si="58">AVERAGE(AM46:AM51)</f>
        <v>2.2351661839720731</v>
      </c>
      <c r="AN52" s="27">
        <f t="shared" si="58"/>
        <v>19.760404110444089</v>
      </c>
      <c r="AO52" s="27">
        <f t="shared" si="58"/>
        <v>1.0415975316375281E-2</v>
      </c>
      <c r="AP52" s="32">
        <v>16.643000000000001</v>
      </c>
      <c r="AQ52" s="32">
        <v>0.99</v>
      </c>
      <c r="AR52" s="32">
        <v>0.33</v>
      </c>
      <c r="AS52" s="33">
        <f>AVERAGE(AS46:AS51)</f>
        <v>10117.5</v>
      </c>
      <c r="AT52" s="32">
        <v>359.8</v>
      </c>
      <c r="AU52" s="32">
        <v>28.6</v>
      </c>
      <c r="AV52" s="32"/>
      <c r="AW52" s="33">
        <f t="shared" ref="AW52:BD52" si="59">AVERAGE(AW46:AW51)</f>
        <v>13874.516666666668</v>
      </c>
      <c r="AX52" s="37">
        <f t="shared" si="59"/>
        <v>22.151666666666667</v>
      </c>
      <c r="AY52" s="37">
        <f t="shared" si="59"/>
        <v>9.9833333333333343</v>
      </c>
      <c r="AZ52" s="37">
        <f t="shared" si="59"/>
        <v>5.5333333333333341</v>
      </c>
      <c r="BA52" s="33">
        <f t="shared" si="59"/>
        <v>11560.283333333333</v>
      </c>
      <c r="BB52" s="37">
        <f t="shared" si="59"/>
        <v>18.391666666666666</v>
      </c>
      <c r="BC52" s="33">
        <f t="shared" si="59"/>
        <v>10117.5</v>
      </c>
      <c r="BD52" s="37">
        <f t="shared" si="59"/>
        <v>15.744999999999999</v>
      </c>
      <c r="BE52" s="32"/>
      <c r="BF52" s="32"/>
      <c r="BG52" s="118">
        <f t="shared" ref="BG52:BJ52" si="60">AVERAGE(BG46:BG51)</f>
        <v>2314.2333333333336</v>
      </c>
      <c r="BH52" s="37">
        <f t="shared" si="60"/>
        <v>3.7666666666666671</v>
      </c>
      <c r="BI52" s="33">
        <f t="shared" si="60"/>
        <v>1362.6166666666666</v>
      </c>
      <c r="BJ52" s="33">
        <f t="shared" si="60"/>
        <v>2445.7999999999997</v>
      </c>
      <c r="BK52" s="32" t="s">
        <v>186</v>
      </c>
      <c r="BL52" s="24" t="s">
        <v>65</v>
      </c>
    </row>
    <row r="53" spans="2:64" ht="15.75" customHeight="1">
      <c r="B53" s="11" t="s">
        <v>188</v>
      </c>
      <c r="C53" s="12">
        <v>1977</v>
      </c>
      <c r="D53" s="13">
        <v>7642.0002028260424</v>
      </c>
      <c r="E53" s="14">
        <v>3.3906456336511486</v>
      </c>
      <c r="F53" s="15">
        <v>60.61</v>
      </c>
      <c r="G53" s="102">
        <f>(D53/F53)*1000</f>
        <v>126084.80783412048</v>
      </c>
      <c r="H53" s="14">
        <v>22.74</v>
      </c>
      <c r="I53" s="14">
        <v>13.7</v>
      </c>
      <c r="J53" s="14">
        <v>6.7</v>
      </c>
      <c r="K53" s="16">
        <v>62.1</v>
      </c>
      <c r="L53" s="17">
        <v>0.20660000000000001</v>
      </c>
      <c r="M53" s="14">
        <v>3.2676833333333336E-2</v>
      </c>
      <c r="N53" s="110">
        <v>106.4</v>
      </c>
      <c r="O53" s="18">
        <v>0.106</v>
      </c>
      <c r="P53" s="12">
        <v>10.029999999999999</v>
      </c>
      <c r="Q53" s="48">
        <v>3340.99</v>
      </c>
      <c r="R53" s="17">
        <v>355.48</v>
      </c>
      <c r="S53" s="20">
        <v>0.20019999999999999</v>
      </c>
      <c r="T53" s="43">
        <v>1029.4000000000001</v>
      </c>
      <c r="U53" s="12">
        <v>126.53</v>
      </c>
      <c r="V53" s="12">
        <v>902.9</v>
      </c>
      <c r="W53" s="44">
        <v>4649.8</v>
      </c>
      <c r="X53" s="14">
        <f>(W53/W51)-1</f>
        <v>0.27200109424155383</v>
      </c>
      <c r="Y53" s="20">
        <v>5.72</v>
      </c>
      <c r="Z53" s="21" t="s">
        <v>189</v>
      </c>
      <c r="AA53" s="21" t="s">
        <v>190</v>
      </c>
      <c r="AB53" s="21" t="s">
        <v>191</v>
      </c>
      <c r="AC53" s="21" t="s">
        <v>192</v>
      </c>
      <c r="AD53" s="20">
        <v>327.3</v>
      </c>
      <c r="AE53" s="20">
        <v>0.4</v>
      </c>
      <c r="AF53" s="12" t="s">
        <v>63</v>
      </c>
      <c r="AG53" s="12" t="s">
        <v>63</v>
      </c>
      <c r="AH53" s="12" t="s">
        <v>63</v>
      </c>
      <c r="AI53" s="12" t="s">
        <v>63</v>
      </c>
      <c r="AJ53" s="20">
        <v>556</v>
      </c>
      <c r="AK53" s="44">
        <v>1967.8</v>
      </c>
      <c r="AL53" s="14">
        <f>(AK53/AK51)-1</f>
        <v>0.39431729610996946</v>
      </c>
      <c r="AM53" s="14">
        <v>2.4023336614386155</v>
      </c>
      <c r="AN53" s="17">
        <v>19.65001622498648</v>
      </c>
      <c r="AO53" s="41">
        <f>(AN53/AN51)-1</f>
        <v>-6.5937904876179787E-2</v>
      </c>
      <c r="AP53" s="20">
        <v>3.6</v>
      </c>
      <c r="AQ53" s="20">
        <v>0.49</v>
      </c>
      <c r="AR53" s="20">
        <v>0.19</v>
      </c>
      <c r="AS53" s="43">
        <v>22912.14</v>
      </c>
      <c r="AT53" s="20">
        <v>16.899999999999999</v>
      </c>
      <c r="AU53" s="20">
        <v>28.17</v>
      </c>
      <c r="AV53" s="20" t="s">
        <v>63</v>
      </c>
      <c r="AW53" s="43">
        <v>31382.400000000001</v>
      </c>
      <c r="AX53" s="23">
        <v>38.590000000000003</v>
      </c>
      <c r="AY53" s="23">
        <v>15.9</v>
      </c>
      <c r="AZ53" s="23">
        <v>6.7</v>
      </c>
      <c r="BA53" s="43">
        <v>23833.7</v>
      </c>
      <c r="BB53" s="23">
        <v>29.31</v>
      </c>
      <c r="BC53" s="43">
        <v>22912.1</v>
      </c>
      <c r="BD53" s="23">
        <v>28.17</v>
      </c>
      <c r="BE53" s="20" t="s">
        <v>63</v>
      </c>
      <c r="BF53" s="20" t="s">
        <v>63</v>
      </c>
      <c r="BG53" s="117">
        <v>7548.7</v>
      </c>
      <c r="BH53" s="23">
        <v>9.3000000000000007</v>
      </c>
      <c r="BI53" s="43">
        <v>1967.8</v>
      </c>
      <c r="BJ53" s="43">
        <v>4649.8</v>
      </c>
      <c r="BK53" s="40">
        <v>1977</v>
      </c>
      <c r="BL53" s="11" t="s">
        <v>188</v>
      </c>
    </row>
    <row r="54" spans="2:64" ht="15.75" customHeight="1">
      <c r="B54" s="11" t="s">
        <v>188</v>
      </c>
      <c r="C54" s="12">
        <v>1978</v>
      </c>
      <c r="D54" s="13">
        <v>8326.4894603129105</v>
      </c>
      <c r="E54" s="14">
        <v>8.9569384888754815</v>
      </c>
      <c r="F54" s="15">
        <v>62.62</v>
      </c>
      <c r="G54" s="102">
        <f t="shared" ref="G54:G58" si="61">(D54/F54)*1000</f>
        <v>132968.53178398131</v>
      </c>
      <c r="H54" s="14">
        <v>22.71</v>
      </c>
      <c r="I54" s="14">
        <v>-0.13</v>
      </c>
      <c r="J54" s="14">
        <v>9.02</v>
      </c>
      <c r="K54" s="16">
        <v>67.7</v>
      </c>
      <c r="L54" s="17">
        <v>0.16170000000000001</v>
      </c>
      <c r="M54" s="14">
        <v>3.8381333333333337E-2</v>
      </c>
      <c r="N54" s="113">
        <v>120</v>
      </c>
      <c r="O54" s="18">
        <v>0.12</v>
      </c>
      <c r="P54" s="12">
        <v>12.78</v>
      </c>
      <c r="Q54" s="48">
        <v>2875.95</v>
      </c>
      <c r="R54" s="17">
        <v>345.11</v>
      </c>
      <c r="S54" s="19">
        <v>16.52</v>
      </c>
      <c r="T54" s="43">
        <v>1786.6</v>
      </c>
      <c r="U54" s="12">
        <v>6.88</v>
      </c>
      <c r="V54" s="44">
        <v>1779.7</v>
      </c>
      <c r="W54" s="44">
        <v>6063.1</v>
      </c>
      <c r="X54" s="14">
        <f t="shared" ref="X54:X58" si="62">(W54/W53)-1</f>
        <v>0.30394855692717959</v>
      </c>
      <c r="Y54" s="20">
        <v>5.89</v>
      </c>
      <c r="Z54" s="21" t="s">
        <v>193</v>
      </c>
      <c r="AA54" s="21" t="s">
        <v>194</v>
      </c>
      <c r="AB54" s="21" t="s">
        <v>195</v>
      </c>
      <c r="AC54" s="21" t="s">
        <v>196</v>
      </c>
      <c r="AD54" s="20">
        <v>386.1</v>
      </c>
      <c r="AE54" s="20">
        <v>0.38</v>
      </c>
      <c r="AF54" s="12" t="s">
        <v>63</v>
      </c>
      <c r="AG54" s="12" t="s">
        <v>63</v>
      </c>
      <c r="AH54" s="12" t="s">
        <v>63</v>
      </c>
      <c r="AI54" s="12" t="s">
        <v>63</v>
      </c>
      <c r="AJ54" s="20">
        <v>824</v>
      </c>
      <c r="AK54" s="44">
        <v>2303.1999999999998</v>
      </c>
      <c r="AL54" s="14">
        <f t="shared" ref="AL54:AL58" si="63">(AK54/AK53)-1</f>
        <v>0.17044415082833608</v>
      </c>
      <c r="AM54" s="14">
        <v>2.2437721181001282</v>
      </c>
      <c r="AN54" s="17">
        <v>21.070830124090715</v>
      </c>
      <c r="AO54" s="41">
        <f t="shared" ref="AO54:AO58" si="64">(AN54/AN53)-1</f>
        <v>7.2305991142010528E-2</v>
      </c>
      <c r="AP54" s="20">
        <v>12.8</v>
      </c>
      <c r="AQ54" s="20">
        <v>1.35</v>
      </c>
      <c r="AR54" s="20">
        <v>0.55000000000000004</v>
      </c>
      <c r="AS54" s="43">
        <v>26264.3</v>
      </c>
      <c r="AT54" s="20">
        <v>14.63</v>
      </c>
      <c r="AU54" s="20">
        <v>25.52</v>
      </c>
      <c r="AV54" s="20" t="s">
        <v>63</v>
      </c>
      <c r="AW54" s="43">
        <v>35905.300000000003</v>
      </c>
      <c r="AX54" s="23">
        <v>34.89</v>
      </c>
      <c r="AY54" s="23">
        <v>15.6</v>
      </c>
      <c r="AZ54" s="23">
        <v>5.9</v>
      </c>
      <c r="BA54" s="43">
        <v>26432.5</v>
      </c>
      <c r="BB54" s="23">
        <v>25.68</v>
      </c>
      <c r="BC54" s="43">
        <v>26264.3</v>
      </c>
      <c r="BD54" s="23">
        <v>25.52</v>
      </c>
      <c r="BE54" s="20" t="s">
        <v>63</v>
      </c>
      <c r="BF54" s="20" t="s">
        <v>63</v>
      </c>
      <c r="BG54" s="117">
        <v>9472.7999999999993</v>
      </c>
      <c r="BH54" s="23">
        <v>9.1999999999999993</v>
      </c>
      <c r="BI54" s="43">
        <v>2303.1999999999998</v>
      </c>
      <c r="BJ54" s="43">
        <v>6063.1</v>
      </c>
      <c r="BK54" s="40">
        <v>1978</v>
      </c>
      <c r="BL54" s="11" t="s">
        <v>188</v>
      </c>
    </row>
    <row r="55" spans="2:64" ht="15.75" customHeight="1">
      <c r="B55" s="11" t="s">
        <v>188</v>
      </c>
      <c r="C55" s="12">
        <v>1979</v>
      </c>
      <c r="D55" s="13">
        <v>9134.0066083311594</v>
      </c>
      <c r="E55" s="14">
        <v>9.6981705419453252</v>
      </c>
      <c r="F55" s="15">
        <v>64.7</v>
      </c>
      <c r="G55" s="102">
        <f t="shared" si="61"/>
        <v>141174.75437915238</v>
      </c>
      <c r="H55" s="14">
        <v>22.77</v>
      </c>
      <c r="I55" s="14">
        <v>0.26</v>
      </c>
      <c r="J55" s="14">
        <v>13.29</v>
      </c>
      <c r="K55" s="16">
        <v>76.7</v>
      </c>
      <c r="L55" s="17">
        <v>0.20019999999999999</v>
      </c>
      <c r="M55" s="14">
        <v>4.5363416666666656E-2</v>
      </c>
      <c r="N55" s="113">
        <v>138</v>
      </c>
      <c r="O55" s="18">
        <v>0.13800000000000001</v>
      </c>
      <c r="P55" s="12">
        <v>15</v>
      </c>
      <c r="Q55" s="48">
        <v>2396.2199999999998</v>
      </c>
      <c r="R55" s="17">
        <v>330.68</v>
      </c>
      <c r="S55" s="20">
        <v>0.11650000000000001</v>
      </c>
      <c r="T55" s="43">
        <v>3766.6</v>
      </c>
      <c r="U55" s="12">
        <v>8.92</v>
      </c>
      <c r="V55" s="44">
        <v>3757.7</v>
      </c>
      <c r="W55" s="44">
        <v>8817.7000000000007</v>
      </c>
      <c r="X55" s="14">
        <f t="shared" si="62"/>
        <v>0.45432204647787433</v>
      </c>
      <c r="Y55" s="20">
        <v>6.55</v>
      </c>
      <c r="Z55" s="21" t="s">
        <v>197</v>
      </c>
      <c r="AA55" s="21" t="s">
        <v>198</v>
      </c>
      <c r="AB55" s="21" t="s">
        <v>199</v>
      </c>
      <c r="AC55" s="21" t="s">
        <v>200</v>
      </c>
      <c r="AD55" s="20">
        <v>781.8</v>
      </c>
      <c r="AE55" s="20">
        <v>0.57999999999999996</v>
      </c>
      <c r="AF55" s="12" t="s">
        <v>63</v>
      </c>
      <c r="AG55" s="12" t="s">
        <v>63</v>
      </c>
      <c r="AH55" s="12" t="s">
        <v>63</v>
      </c>
      <c r="AI55" s="12" t="s">
        <v>63</v>
      </c>
      <c r="AJ55" s="20">
        <v>1332</v>
      </c>
      <c r="AK55" s="44">
        <v>3087.6</v>
      </c>
      <c r="AL55" s="14">
        <f t="shared" si="63"/>
        <v>0.34056964223688779</v>
      </c>
      <c r="AM55" s="14">
        <v>2.2950690352020859</v>
      </c>
      <c r="AN55" s="17">
        <v>23.41769230769231</v>
      </c>
      <c r="AO55" s="41">
        <f t="shared" si="64"/>
        <v>0.11137967369014001</v>
      </c>
      <c r="AP55" s="20">
        <v>122.3</v>
      </c>
      <c r="AQ55" s="20">
        <v>9.4600000000000009</v>
      </c>
      <c r="AR55" s="20">
        <v>3.99</v>
      </c>
      <c r="AS55" s="43">
        <v>29757.64</v>
      </c>
      <c r="AT55" s="20">
        <v>13.3</v>
      </c>
      <c r="AU55" s="20">
        <v>22.09</v>
      </c>
      <c r="AV55" s="20" t="s">
        <v>63</v>
      </c>
      <c r="AW55" s="43">
        <v>42974.5</v>
      </c>
      <c r="AX55" s="23">
        <v>31.9</v>
      </c>
      <c r="AY55" s="23">
        <v>13.9</v>
      </c>
      <c r="AZ55" s="23">
        <v>4.9000000000000004</v>
      </c>
      <c r="BA55" s="43">
        <v>29757.599999999999</v>
      </c>
      <c r="BB55" s="23">
        <v>22.09</v>
      </c>
      <c r="BC55" s="43">
        <v>29757.599999999999</v>
      </c>
      <c r="BD55" s="23">
        <v>22.09</v>
      </c>
      <c r="BE55" s="20" t="s">
        <v>63</v>
      </c>
      <c r="BF55" s="20" t="s">
        <v>63</v>
      </c>
      <c r="BG55" s="117">
        <v>13216.9</v>
      </c>
      <c r="BH55" s="23">
        <v>9.8000000000000007</v>
      </c>
      <c r="BI55" s="43">
        <v>3087.6</v>
      </c>
      <c r="BJ55" s="43">
        <v>8817.7000000000007</v>
      </c>
      <c r="BK55" s="40">
        <v>1979</v>
      </c>
      <c r="BL55" s="11" t="s">
        <v>188</v>
      </c>
    </row>
    <row r="56" spans="2:64" ht="15.75" customHeight="1">
      <c r="B56" s="11" t="s">
        <v>188</v>
      </c>
      <c r="C56" s="12">
        <v>1980</v>
      </c>
      <c r="D56" s="13">
        <v>10516.029243000001</v>
      </c>
      <c r="E56" s="14">
        <v>15.130519321151944</v>
      </c>
      <c r="F56" s="15">
        <v>66.849999999999994</v>
      </c>
      <c r="G56" s="102">
        <f t="shared" si="61"/>
        <v>157307.84207928201</v>
      </c>
      <c r="H56" s="14">
        <v>23.27</v>
      </c>
      <c r="I56" s="14">
        <v>2.2000000000000002</v>
      </c>
      <c r="J56" s="14">
        <v>12.52</v>
      </c>
      <c r="K56" s="16">
        <v>86.3</v>
      </c>
      <c r="L56" s="17">
        <v>0.29849999999999999</v>
      </c>
      <c r="M56" s="14">
        <v>5.7317333333333338E-2</v>
      </c>
      <c r="N56" s="113">
        <v>163</v>
      </c>
      <c r="O56" s="18">
        <v>0.16300000000000001</v>
      </c>
      <c r="P56" s="12">
        <v>18.12</v>
      </c>
      <c r="Q56" s="48">
        <v>1845.42</v>
      </c>
      <c r="R56" s="17">
        <v>300.8</v>
      </c>
      <c r="S56" s="19">
        <v>1.56</v>
      </c>
      <c r="T56" s="43">
        <v>10287.9</v>
      </c>
      <c r="U56" s="12">
        <v>243.07</v>
      </c>
      <c r="V56" s="44">
        <v>10044.799999999999</v>
      </c>
      <c r="W56" s="44">
        <v>15134</v>
      </c>
      <c r="X56" s="14">
        <f t="shared" si="62"/>
        <v>0.71632058246481489</v>
      </c>
      <c r="Y56" s="20">
        <v>8.02</v>
      </c>
      <c r="Z56" s="21" t="s">
        <v>201</v>
      </c>
      <c r="AA56" s="21" t="s">
        <v>202</v>
      </c>
      <c r="AB56" s="21" t="s">
        <v>203</v>
      </c>
      <c r="AC56" s="21" t="s">
        <v>204</v>
      </c>
      <c r="AD56" s="20">
        <v>698.76</v>
      </c>
      <c r="AE56" s="20">
        <v>0.37</v>
      </c>
      <c r="AF56" s="12" t="s">
        <v>63</v>
      </c>
      <c r="AG56" s="12" t="s">
        <v>63</v>
      </c>
      <c r="AH56" s="12" t="s">
        <v>63</v>
      </c>
      <c r="AI56" s="12" t="s">
        <v>63</v>
      </c>
      <c r="AJ56" s="20">
        <v>2089.7600000000002</v>
      </c>
      <c r="AK56" s="44">
        <v>4003</v>
      </c>
      <c r="AL56" s="14">
        <f t="shared" si="63"/>
        <v>0.29647622749060765</v>
      </c>
      <c r="AM56" s="14">
        <v>1.9472017394772878</v>
      </c>
      <c r="AN56" s="17">
        <v>23.457213229030824</v>
      </c>
      <c r="AO56" s="41">
        <f t="shared" si="64"/>
        <v>1.6876522596349641E-3</v>
      </c>
      <c r="AP56" s="20">
        <v>-226</v>
      </c>
      <c r="AQ56" s="20">
        <v>-33.04</v>
      </c>
      <c r="AR56" s="20">
        <v>-5.15</v>
      </c>
      <c r="AS56" s="43">
        <v>33813</v>
      </c>
      <c r="AT56" s="20">
        <v>13.63</v>
      </c>
      <c r="AU56" s="20">
        <v>17.920000000000002</v>
      </c>
      <c r="AV56" s="20" t="s">
        <v>63</v>
      </c>
      <c r="AW56" s="43">
        <v>57574.400000000001</v>
      </c>
      <c r="AX56" s="23">
        <v>30.51</v>
      </c>
      <c r="AY56" s="23">
        <v>14.4</v>
      </c>
      <c r="AZ56" s="23">
        <v>3.8</v>
      </c>
      <c r="BA56" s="43">
        <v>33813</v>
      </c>
      <c r="BB56" s="23">
        <v>17.920000000000002</v>
      </c>
      <c r="BC56" s="43">
        <v>33813</v>
      </c>
      <c r="BD56" s="23">
        <v>17.920000000000002</v>
      </c>
      <c r="BE56" s="20" t="s">
        <v>63</v>
      </c>
      <c r="BF56" s="20" t="s">
        <v>63</v>
      </c>
      <c r="BG56" s="117">
        <v>23761.4</v>
      </c>
      <c r="BH56" s="23">
        <v>12.6</v>
      </c>
      <c r="BI56" s="43">
        <v>4003</v>
      </c>
      <c r="BJ56" s="43">
        <v>15134</v>
      </c>
      <c r="BK56" s="40">
        <v>1980</v>
      </c>
      <c r="BL56" s="11" t="s">
        <v>188</v>
      </c>
    </row>
    <row r="57" spans="2:64" ht="15.75" customHeight="1">
      <c r="B57" s="11" t="s">
        <v>188</v>
      </c>
      <c r="C57" s="12">
        <v>1981</v>
      </c>
      <c r="D57" s="13">
        <v>11524.07910175</v>
      </c>
      <c r="E57" s="14">
        <v>9.5858411521725984</v>
      </c>
      <c r="F57" s="15">
        <v>68.16</v>
      </c>
      <c r="G57" s="102">
        <f t="shared" si="61"/>
        <v>169073.93048342137</v>
      </c>
      <c r="H57" s="14">
        <v>26.16</v>
      </c>
      <c r="I57" s="14">
        <v>12.42</v>
      </c>
      <c r="J57" s="14">
        <v>8.92</v>
      </c>
      <c r="K57" s="16">
        <v>94</v>
      </c>
      <c r="L57" s="17">
        <v>0.2868</v>
      </c>
      <c r="M57" s="14">
        <v>7.3328083333333335E-2</v>
      </c>
      <c r="N57" s="113">
        <v>210</v>
      </c>
      <c r="O57" s="18">
        <v>0.21</v>
      </c>
      <c r="P57" s="12">
        <v>28.83</v>
      </c>
      <c r="Q57" s="48">
        <v>1434.06</v>
      </c>
      <c r="R57" s="17">
        <v>301.14999999999998</v>
      </c>
      <c r="S57" s="20">
        <v>1.6799999999999999E-2</v>
      </c>
      <c r="T57" s="43">
        <v>14412.5</v>
      </c>
      <c r="U57" s="12">
        <v>159.13999999999999</v>
      </c>
      <c r="V57" s="44">
        <v>14253.4</v>
      </c>
      <c r="W57" s="44">
        <v>19419.599999999999</v>
      </c>
      <c r="X57" s="14">
        <f t="shared" si="62"/>
        <v>0.28317695255715591</v>
      </c>
      <c r="Y57" s="20">
        <v>8.42</v>
      </c>
      <c r="Z57" s="21" t="s">
        <v>205</v>
      </c>
      <c r="AA57" s="21" t="s">
        <v>206</v>
      </c>
      <c r="AB57" s="21" t="s">
        <v>207</v>
      </c>
      <c r="AC57" s="21" t="s">
        <v>208</v>
      </c>
      <c r="AD57" s="20">
        <v>860.48</v>
      </c>
      <c r="AE57" s="20">
        <v>0.37</v>
      </c>
      <c r="AF57" s="12" t="s">
        <v>63</v>
      </c>
      <c r="AG57" s="12" t="s">
        <v>63</v>
      </c>
      <c r="AH57" s="12" t="s">
        <v>63</v>
      </c>
      <c r="AI57" s="12" t="s">
        <v>63</v>
      </c>
      <c r="AJ57" s="20">
        <v>3075.9</v>
      </c>
      <c r="AK57" s="44">
        <v>5035.1000000000004</v>
      </c>
      <c r="AL57" s="14">
        <f t="shared" si="63"/>
        <v>0.25783162628028977</v>
      </c>
      <c r="AM57" s="14">
        <v>1.9086965350839635</v>
      </c>
      <c r="AN57" s="17">
        <v>25.001052458025868</v>
      </c>
      <c r="AO57" s="41">
        <f t="shared" si="64"/>
        <v>6.5815116822333097E-2</v>
      </c>
      <c r="AP57" s="20">
        <v>-624</v>
      </c>
      <c r="AQ57" s="20">
        <v>-66.95</v>
      </c>
      <c r="AR57" s="20">
        <v>-10.34</v>
      </c>
      <c r="AS57" s="43">
        <v>52961</v>
      </c>
      <c r="AT57" s="20">
        <v>56.63</v>
      </c>
      <c r="AU57" s="20">
        <v>22.97</v>
      </c>
      <c r="AV57" s="20" t="s">
        <v>63</v>
      </c>
      <c r="AW57" s="43">
        <v>78412.600000000006</v>
      </c>
      <c r="AX57" s="23">
        <v>34.01</v>
      </c>
      <c r="AY57" s="23">
        <v>15.6</v>
      </c>
      <c r="AZ57" s="23">
        <v>4</v>
      </c>
      <c r="BA57" s="43">
        <v>52961</v>
      </c>
      <c r="BB57" s="23">
        <v>22.97</v>
      </c>
      <c r="BC57" s="43">
        <v>52961</v>
      </c>
      <c r="BD57" s="23">
        <v>22.97</v>
      </c>
      <c r="BE57" s="20" t="s">
        <v>63</v>
      </c>
      <c r="BF57" s="20" t="s">
        <v>63</v>
      </c>
      <c r="BG57" s="117">
        <v>25451.599999999999</v>
      </c>
      <c r="BH57" s="23">
        <v>11</v>
      </c>
      <c r="BI57" s="43">
        <v>5035.1000000000004</v>
      </c>
      <c r="BJ57" s="43">
        <v>19419.599999999999</v>
      </c>
      <c r="BK57" s="40">
        <v>1981</v>
      </c>
      <c r="BL57" s="11" t="s">
        <v>188</v>
      </c>
    </row>
    <row r="58" spans="2:64" ht="15.75" customHeight="1">
      <c r="B58" s="11" t="s">
        <v>188</v>
      </c>
      <c r="C58" s="12" t="s">
        <v>209</v>
      </c>
      <c r="D58" s="13">
        <v>11518.364730000001</v>
      </c>
      <c r="E58" s="14">
        <v>-4.9586363470298489E-2</v>
      </c>
      <c r="F58" s="15">
        <v>69.510000000000005</v>
      </c>
      <c r="G58" s="102">
        <f t="shared" si="61"/>
        <v>165708.02373759172</v>
      </c>
      <c r="H58" s="14">
        <v>149.25</v>
      </c>
      <c r="I58" s="14">
        <v>470.53</v>
      </c>
      <c r="J58" s="14">
        <v>3.83</v>
      </c>
      <c r="K58" s="16">
        <v>97.6</v>
      </c>
      <c r="L58" s="17">
        <v>0.98839999999999995</v>
      </c>
      <c r="M58" s="14">
        <v>3.0648152777777781E-2</v>
      </c>
      <c r="N58" s="113">
        <v>364</v>
      </c>
      <c r="O58" s="18">
        <v>0.36399999999999999</v>
      </c>
      <c r="P58" s="12">
        <v>73.33</v>
      </c>
      <c r="Q58" s="48">
        <v>721.2</v>
      </c>
      <c r="R58" s="17">
        <v>262.52</v>
      </c>
      <c r="S58" s="19">
        <v>-11.37</v>
      </c>
      <c r="T58" s="43">
        <v>16447.3</v>
      </c>
      <c r="U58" s="12">
        <v>140.47999999999999</v>
      </c>
      <c r="V58" s="44">
        <v>16306.8</v>
      </c>
      <c r="W58" s="44">
        <v>24055.200000000001</v>
      </c>
      <c r="X58" s="14">
        <f t="shared" si="62"/>
        <v>0.23870728542297481</v>
      </c>
      <c r="Y58" s="20">
        <v>37.409999999999997</v>
      </c>
      <c r="Z58" s="21" t="s">
        <v>210</v>
      </c>
      <c r="AA58" s="21" t="s">
        <v>211</v>
      </c>
      <c r="AB58" s="21" t="s">
        <v>212</v>
      </c>
      <c r="AC58" s="21" t="s">
        <v>213</v>
      </c>
      <c r="AD58" s="20">
        <v>844.79</v>
      </c>
      <c r="AE58" s="20">
        <v>1.31</v>
      </c>
      <c r="AF58" s="12" t="s">
        <v>63</v>
      </c>
      <c r="AG58" s="12" t="s">
        <v>63</v>
      </c>
      <c r="AH58" s="12" t="s">
        <v>63</v>
      </c>
      <c r="AI58" s="12" t="s">
        <v>63</v>
      </c>
      <c r="AJ58" s="20">
        <v>1900.3</v>
      </c>
      <c r="AK58" s="44">
        <v>1832.3</v>
      </c>
      <c r="AL58" s="14">
        <f t="shared" si="63"/>
        <v>-0.63609461579710436</v>
      </c>
      <c r="AM58" s="14">
        <v>0.99256450600806878</v>
      </c>
      <c r="AN58" s="17">
        <v>21.598303834634731</v>
      </c>
      <c r="AO58" s="41">
        <f t="shared" si="64"/>
        <v>-0.13610421517670079</v>
      </c>
      <c r="AP58" s="43">
        <v>-1862</v>
      </c>
      <c r="AQ58" s="20">
        <v>-122.9</v>
      </c>
      <c r="AR58" s="20">
        <v>-19.399999999999999</v>
      </c>
      <c r="AS58" s="43">
        <v>58874.2</v>
      </c>
      <c r="AT58" s="20">
        <v>11.17</v>
      </c>
      <c r="AU58" s="20">
        <v>91.57</v>
      </c>
      <c r="AV58" s="20" t="s">
        <v>63</v>
      </c>
      <c r="AW58" s="43">
        <v>86274.7</v>
      </c>
      <c r="AX58" s="23">
        <v>134.19</v>
      </c>
      <c r="AY58" s="23">
        <v>47.1</v>
      </c>
      <c r="AZ58" s="23">
        <v>3.6</v>
      </c>
      <c r="BA58" s="43">
        <v>58874.2</v>
      </c>
      <c r="BB58" s="23">
        <v>91.57</v>
      </c>
      <c r="BC58" s="43">
        <v>58874.2</v>
      </c>
      <c r="BD58" s="23">
        <v>91.57</v>
      </c>
      <c r="BE58" s="20" t="s">
        <v>63</v>
      </c>
      <c r="BF58" s="20" t="s">
        <v>63</v>
      </c>
      <c r="BG58" s="117">
        <v>27400.5</v>
      </c>
      <c r="BH58" s="23">
        <v>42.6</v>
      </c>
      <c r="BI58" s="43">
        <v>1832.3</v>
      </c>
      <c r="BJ58" s="43">
        <v>24055.200000000001</v>
      </c>
      <c r="BK58" s="40">
        <v>1982</v>
      </c>
      <c r="BL58" s="11" t="s">
        <v>188</v>
      </c>
    </row>
    <row r="59" spans="2:64" ht="15.75" customHeight="1">
      <c r="B59" s="24" t="s">
        <v>65</v>
      </c>
      <c r="C59" s="25" t="s">
        <v>214</v>
      </c>
      <c r="D59" s="26">
        <f t="shared" ref="D59:E59" si="65">AVERAGE(D53:D58)</f>
        <v>9776.8282243700178</v>
      </c>
      <c r="E59" s="26">
        <f t="shared" si="65"/>
        <v>7.7854214623877001</v>
      </c>
      <c r="F59" s="25">
        <v>18.5</v>
      </c>
      <c r="G59" s="103">
        <f t="shared" ref="G59:H59" si="66">AVERAGE(G53:G58)</f>
        <v>148719.64838292488</v>
      </c>
      <c r="H59" s="104">
        <f t="shared" si="66"/>
        <v>44.483333333333327</v>
      </c>
      <c r="I59" s="25">
        <v>646.29999999999995</v>
      </c>
      <c r="J59" s="27">
        <v>0.67700000000000005</v>
      </c>
      <c r="K59" s="28">
        <v>1.677</v>
      </c>
      <c r="L59" s="27">
        <f t="shared" ref="L59:O59" si="67">AVERAGE(L53:L58)</f>
        <v>0.35703333333333331</v>
      </c>
      <c r="M59" s="27">
        <f t="shared" si="67"/>
        <v>4.6285858796296292E-2</v>
      </c>
      <c r="N59" s="103">
        <f t="shared" si="67"/>
        <v>183.56666666666669</v>
      </c>
      <c r="O59" s="111">
        <f t="shared" si="67"/>
        <v>0.1835</v>
      </c>
      <c r="P59" s="27">
        <v>276.42</v>
      </c>
      <c r="Q59" s="45">
        <f t="shared" ref="Q59:S59" si="68">AVERAGE(Q53:Q58)</f>
        <v>2102.3066666666668</v>
      </c>
      <c r="R59" s="27">
        <f t="shared" si="68"/>
        <v>315.95666666666665</v>
      </c>
      <c r="S59" s="27">
        <f t="shared" si="68"/>
        <v>1.1739166666666661</v>
      </c>
      <c r="T59" s="37">
        <v>47730.3</v>
      </c>
      <c r="U59" s="27">
        <v>685</v>
      </c>
      <c r="V59" s="27">
        <v>47045.3</v>
      </c>
      <c r="W59" s="27">
        <f>AVERAGE(W53:W58)</f>
        <v>13023.233333333335</v>
      </c>
      <c r="X59" s="27">
        <f>(W58/W53)-1</f>
        <v>4.1733838014538263</v>
      </c>
      <c r="Y59" s="27">
        <f>AVERAGE(Y53:Y58)</f>
        <v>12.001666666666665</v>
      </c>
      <c r="Z59" s="31"/>
      <c r="AA59" s="31" t="s">
        <v>215</v>
      </c>
      <c r="AB59" s="31"/>
      <c r="AC59" s="31"/>
      <c r="AD59" s="45">
        <v>3899.23</v>
      </c>
      <c r="AE59" s="27">
        <f>AVERAGE(AE53:AE58)</f>
        <v>0.56833333333333336</v>
      </c>
      <c r="AF59" s="33"/>
      <c r="AG59" s="33"/>
      <c r="AH59" s="33"/>
      <c r="AI59" s="33"/>
      <c r="AJ59" s="27">
        <v>9777.9599999999991</v>
      </c>
      <c r="AK59" s="27">
        <f>AVERAGE(AK53:AK58)</f>
        <v>3038.1666666666665</v>
      </c>
      <c r="AL59" s="27">
        <f>(AK58/AK53)-1</f>
        <v>-6.8858623843886524E-2</v>
      </c>
      <c r="AM59" s="27">
        <f t="shared" ref="AM59:AO59" si="69">AVERAGE(AM53:AM58)</f>
        <v>1.9649395992183585</v>
      </c>
      <c r="AN59" s="27">
        <f t="shared" si="69"/>
        <v>22.365851363076818</v>
      </c>
      <c r="AO59" s="27">
        <f t="shared" si="69"/>
        <v>8.1910523102063371E-3</v>
      </c>
      <c r="AP59" s="33">
        <v>-2573.3000000000002</v>
      </c>
      <c r="AQ59" s="32">
        <v>-42.12</v>
      </c>
      <c r="AR59" s="32">
        <v>-9.44</v>
      </c>
      <c r="AS59" s="33">
        <f>AVERAGE(AS53:AS58)</f>
        <v>37430.380000000005</v>
      </c>
      <c r="AT59" s="32">
        <v>200.38</v>
      </c>
      <c r="AU59" s="32">
        <v>91.6</v>
      </c>
      <c r="AV59" s="32"/>
      <c r="AW59" s="33">
        <f t="shared" ref="AW59:BD59" si="70">AVERAGE(AW53:AW58)</f>
        <v>55420.65</v>
      </c>
      <c r="AX59" s="37">
        <f t="shared" si="70"/>
        <v>50.681666666666665</v>
      </c>
      <c r="AY59" s="37">
        <f t="shared" si="70"/>
        <v>20.416666666666668</v>
      </c>
      <c r="AZ59" s="37">
        <f t="shared" si="70"/>
        <v>4.8166666666666673</v>
      </c>
      <c r="BA59" s="33">
        <f t="shared" si="70"/>
        <v>37612</v>
      </c>
      <c r="BB59" s="37">
        <f t="shared" si="70"/>
        <v>34.923333333333332</v>
      </c>
      <c r="BC59" s="33">
        <f t="shared" si="70"/>
        <v>37430.366666666669</v>
      </c>
      <c r="BD59" s="37">
        <f t="shared" si="70"/>
        <v>34.706666666666671</v>
      </c>
      <c r="BE59" s="32"/>
      <c r="BF59" s="32"/>
      <c r="BG59" s="118">
        <f t="shared" ref="BG59:BJ59" si="71">AVERAGE(BG53:BG58)</f>
        <v>17808.649999999998</v>
      </c>
      <c r="BH59" s="37">
        <f t="shared" si="71"/>
        <v>15.75</v>
      </c>
      <c r="BI59" s="33">
        <f t="shared" si="71"/>
        <v>3038.1666666666665</v>
      </c>
      <c r="BJ59" s="33">
        <f t="shared" si="71"/>
        <v>13023.233333333335</v>
      </c>
      <c r="BK59" s="32" t="s">
        <v>214</v>
      </c>
      <c r="BL59" s="24" t="s">
        <v>65</v>
      </c>
    </row>
    <row r="60" spans="2:64" ht="15.75" customHeight="1">
      <c r="B60" s="11" t="s">
        <v>216</v>
      </c>
      <c r="C60" s="12">
        <v>1983</v>
      </c>
      <c r="D60" s="13">
        <v>10985.74080625</v>
      </c>
      <c r="E60" s="14">
        <v>-4.6241279577018668</v>
      </c>
      <c r="F60" s="15">
        <v>70.88</v>
      </c>
      <c r="G60" s="102">
        <f>(D60/F60)*1000</f>
        <v>154990.69986244355</v>
      </c>
      <c r="H60" s="14">
        <v>161.35</v>
      </c>
      <c r="I60" s="14">
        <v>8.11</v>
      </c>
      <c r="J60" s="14">
        <v>3.79</v>
      </c>
      <c r="K60" s="16">
        <v>101.3</v>
      </c>
      <c r="L60" s="17">
        <v>0.80779999999999996</v>
      </c>
      <c r="M60" s="14">
        <v>0.23524166666666665</v>
      </c>
      <c r="N60" s="113">
        <v>523</v>
      </c>
      <c r="O60" s="18">
        <v>0.52300000000000002</v>
      </c>
      <c r="P60" s="12">
        <v>43.68</v>
      </c>
      <c r="Q60" s="48">
        <v>398.94</v>
      </c>
      <c r="R60" s="17">
        <v>208.65</v>
      </c>
      <c r="S60" s="19">
        <v>-29.55</v>
      </c>
      <c r="T60" s="43">
        <v>16041.2</v>
      </c>
      <c r="U60" s="12">
        <v>263.29000000000002</v>
      </c>
      <c r="V60" s="44">
        <v>15777.9</v>
      </c>
      <c r="W60" s="44">
        <v>25953.1</v>
      </c>
      <c r="X60" s="14">
        <f>(W60/W58)-1</f>
        <v>7.8897701952176602E-2</v>
      </c>
      <c r="Y60" s="20">
        <v>23.94</v>
      </c>
      <c r="Z60" s="21" t="s">
        <v>217</v>
      </c>
      <c r="AA60" s="21" t="s">
        <v>218</v>
      </c>
      <c r="AB60" s="21" t="s">
        <v>219</v>
      </c>
      <c r="AC60" s="21" t="s">
        <v>220</v>
      </c>
      <c r="AD60" s="20">
        <v>982.97</v>
      </c>
      <c r="AE60" s="20">
        <v>0.91</v>
      </c>
      <c r="AF60" s="12" t="s">
        <v>63</v>
      </c>
      <c r="AG60" s="12" t="s">
        <v>63</v>
      </c>
      <c r="AH60" s="12" t="s">
        <v>63</v>
      </c>
      <c r="AI60" s="12" t="s">
        <v>63</v>
      </c>
      <c r="AJ60" s="20">
        <v>2191.6</v>
      </c>
      <c r="AK60" s="44">
        <v>4933.1000000000004</v>
      </c>
      <c r="AL60" s="14">
        <f>(AK60/AK58)-1</f>
        <v>1.6922992959668179</v>
      </c>
      <c r="AM60" s="14">
        <v>3.1588619787293819</v>
      </c>
      <c r="AN60" s="17">
        <v>16.726280327382661</v>
      </c>
      <c r="AO60" s="41">
        <f>(AN60/AN58)-1</f>
        <v>-0.22557435734556908</v>
      </c>
      <c r="AP60" s="46">
        <v>-2204</v>
      </c>
      <c r="AQ60" s="20">
        <v>-64.88</v>
      </c>
      <c r="AR60" s="20">
        <v>-12.6</v>
      </c>
      <c r="AS60" s="43">
        <v>62556.2</v>
      </c>
      <c r="AT60" s="20">
        <v>6.25</v>
      </c>
      <c r="AU60" s="20">
        <v>57.7</v>
      </c>
      <c r="AV60" s="20" t="s">
        <v>63</v>
      </c>
      <c r="AW60" s="43">
        <v>93108.3</v>
      </c>
      <c r="AX60" s="23">
        <v>85.88</v>
      </c>
      <c r="AY60" s="23">
        <v>18.899999999999999</v>
      </c>
      <c r="AZ60" s="23">
        <v>3.6</v>
      </c>
      <c r="BA60" s="43">
        <v>66901.100000000006</v>
      </c>
      <c r="BB60" s="23">
        <v>61.71</v>
      </c>
      <c r="BC60" s="43">
        <v>62556.2</v>
      </c>
      <c r="BD60" s="23">
        <v>57.7</v>
      </c>
      <c r="BE60" s="20" t="s">
        <v>63</v>
      </c>
      <c r="BF60" s="20" t="s">
        <v>63</v>
      </c>
      <c r="BG60" s="117">
        <v>26207.200000000001</v>
      </c>
      <c r="BH60" s="23">
        <v>24.2</v>
      </c>
      <c r="BI60" s="43">
        <v>4933.1000000000004</v>
      </c>
      <c r="BJ60" s="43">
        <v>25953.1</v>
      </c>
      <c r="BK60" s="40">
        <v>1983</v>
      </c>
      <c r="BL60" s="11" t="s">
        <v>216</v>
      </c>
    </row>
    <row r="61" spans="2:64" ht="15.75" customHeight="1">
      <c r="B61" s="11" t="s">
        <v>216</v>
      </c>
      <c r="C61" s="12">
        <v>1984</v>
      </c>
      <c r="D61" s="13">
        <v>11371.71529025</v>
      </c>
      <c r="E61" s="14">
        <v>3.5134133492427928</v>
      </c>
      <c r="F61" s="15">
        <v>72.27</v>
      </c>
      <c r="G61" s="102">
        <f t="shared" ref="G61:G65" si="72">(D61/F61)*1000</f>
        <v>157350.42604469354</v>
      </c>
      <c r="H61" s="14">
        <v>209.97</v>
      </c>
      <c r="I61" s="14">
        <v>30.13</v>
      </c>
      <c r="J61" s="14">
        <v>3.95</v>
      </c>
      <c r="K61" s="16">
        <v>105.3</v>
      </c>
      <c r="L61" s="17">
        <v>0.59160000000000001</v>
      </c>
      <c r="M61" s="14">
        <v>0.3892046666666667</v>
      </c>
      <c r="N61" s="113">
        <v>816</v>
      </c>
      <c r="O61" s="18">
        <v>0.81599999999999995</v>
      </c>
      <c r="P61" s="12">
        <v>56.02</v>
      </c>
      <c r="Q61" s="48">
        <v>250.66</v>
      </c>
      <c r="R61" s="17">
        <v>204.54</v>
      </c>
      <c r="S61" s="20">
        <v>-0.30940000000000001</v>
      </c>
      <c r="T61" s="43">
        <v>16347.7</v>
      </c>
      <c r="U61" s="12">
        <v>355.47</v>
      </c>
      <c r="V61" s="44">
        <v>15992.2</v>
      </c>
      <c r="W61" s="44">
        <v>29100.400000000001</v>
      </c>
      <c r="X61" s="14">
        <f t="shared" ref="X61:X65" si="73">(W61/W60)-1</f>
        <v>0.12126875016857341</v>
      </c>
      <c r="Y61" s="20">
        <v>21.32</v>
      </c>
      <c r="Z61" s="21" t="s">
        <v>221</v>
      </c>
      <c r="AA61" s="21" t="s">
        <v>222</v>
      </c>
      <c r="AB61" s="21" t="s">
        <v>223</v>
      </c>
      <c r="AC61" s="21" t="s">
        <v>224</v>
      </c>
      <c r="AD61" s="43">
        <v>1127.22</v>
      </c>
      <c r="AE61" s="20">
        <v>0.83</v>
      </c>
      <c r="AF61" s="12" t="s">
        <v>63</v>
      </c>
      <c r="AG61" s="12" t="s">
        <v>63</v>
      </c>
      <c r="AH61" s="12" t="s">
        <v>63</v>
      </c>
      <c r="AI61" s="12" t="s">
        <v>63</v>
      </c>
      <c r="AJ61" s="20">
        <v>1541</v>
      </c>
      <c r="AK61" s="44">
        <v>8134.1</v>
      </c>
      <c r="AL61" s="14">
        <f t="shared" ref="AL61:AL65" si="74">(AK61/AK60)-1</f>
        <v>0.64888204171818931</v>
      </c>
      <c r="AM61" s="14">
        <v>4.4151694647825703</v>
      </c>
      <c r="AN61" s="17">
        <v>17.10015683196773</v>
      </c>
      <c r="AO61" s="41">
        <f t="shared" ref="AO61:AO65" si="75">(AN61/AN60)-1</f>
        <v>2.2352638917153334E-2</v>
      </c>
      <c r="AP61" s="46">
        <v>-3439</v>
      </c>
      <c r="AQ61" s="20">
        <v>-67.58</v>
      </c>
      <c r="AR61" s="20">
        <v>-12</v>
      </c>
      <c r="AS61" s="43">
        <v>69377.899999999994</v>
      </c>
      <c r="AT61" s="20">
        <v>10.9</v>
      </c>
      <c r="AU61" s="20">
        <v>50.83</v>
      </c>
      <c r="AV61" s="20" t="s">
        <v>63</v>
      </c>
      <c r="AW61" s="43">
        <v>94966.5</v>
      </c>
      <c r="AX61" s="23">
        <v>69.58</v>
      </c>
      <c r="AY61" s="23">
        <v>11.7</v>
      </c>
      <c r="AZ61" s="23">
        <v>3.3</v>
      </c>
      <c r="BA61" s="43">
        <v>69862.8</v>
      </c>
      <c r="BB61" s="23">
        <v>51.18</v>
      </c>
      <c r="BC61" s="43">
        <v>69377.899999999994</v>
      </c>
      <c r="BD61" s="23">
        <v>50.83</v>
      </c>
      <c r="BE61" s="20" t="s">
        <v>63</v>
      </c>
      <c r="BF61" s="20" t="s">
        <v>63</v>
      </c>
      <c r="BG61" s="117">
        <v>25103.8</v>
      </c>
      <c r="BH61" s="23">
        <v>18.399999999999999</v>
      </c>
      <c r="BI61" s="43">
        <v>8134.1</v>
      </c>
      <c r="BJ61" s="43">
        <v>29100.400000000001</v>
      </c>
      <c r="BK61" s="40">
        <v>1984</v>
      </c>
      <c r="BL61" s="11" t="s">
        <v>216</v>
      </c>
    </row>
    <row r="62" spans="2:64" ht="15.75" customHeight="1">
      <c r="B62" s="11" t="s">
        <v>216</v>
      </c>
      <c r="C62" s="12">
        <v>1985</v>
      </c>
      <c r="D62" s="13">
        <v>11589.963045</v>
      </c>
      <c r="E62" s="14">
        <v>1.9192157838943062</v>
      </c>
      <c r="F62" s="15">
        <v>73.7</v>
      </c>
      <c r="G62" s="102">
        <f t="shared" si="72"/>
        <v>157258.65732700133</v>
      </c>
      <c r="H62" s="14">
        <v>447.5</v>
      </c>
      <c r="I62" s="14">
        <v>113.13</v>
      </c>
      <c r="J62" s="14">
        <v>3.8</v>
      </c>
      <c r="K62" s="16">
        <v>109.3</v>
      </c>
      <c r="L62" s="17">
        <v>0.63749999999999996</v>
      </c>
      <c r="M62" s="14">
        <v>0.61396416666666653</v>
      </c>
      <c r="N62" s="113">
        <v>1250</v>
      </c>
      <c r="O62" s="18">
        <v>1.25</v>
      </c>
      <c r="P62" s="12">
        <v>53.19</v>
      </c>
      <c r="Q62" s="48">
        <v>153.08000000000001</v>
      </c>
      <c r="R62" s="17">
        <v>191.34</v>
      </c>
      <c r="S62" s="19">
        <v>-35.4</v>
      </c>
      <c r="T62" s="43">
        <v>14525</v>
      </c>
      <c r="U62" s="12">
        <v>486.29</v>
      </c>
      <c r="V62" s="44">
        <v>14038.7</v>
      </c>
      <c r="W62" s="44">
        <v>26757.3</v>
      </c>
      <c r="X62" s="14">
        <f t="shared" si="73"/>
        <v>-8.0517793569847895E-2</v>
      </c>
      <c r="Y62" s="20">
        <v>26.06</v>
      </c>
      <c r="Z62" s="21" t="s">
        <v>225</v>
      </c>
      <c r="AA62" s="21" t="s">
        <v>226</v>
      </c>
      <c r="AB62" s="21" t="s">
        <v>227</v>
      </c>
      <c r="AC62" s="21" t="s">
        <v>228</v>
      </c>
      <c r="AD62" s="43">
        <v>1157.3900000000001</v>
      </c>
      <c r="AE62" s="20">
        <v>1.1299999999999999</v>
      </c>
      <c r="AF62" s="12" t="s">
        <v>63</v>
      </c>
      <c r="AG62" s="12" t="s">
        <v>63</v>
      </c>
      <c r="AH62" s="12" t="s">
        <v>63</v>
      </c>
      <c r="AI62" s="12" t="s">
        <v>63</v>
      </c>
      <c r="AJ62" s="20">
        <v>1983.6</v>
      </c>
      <c r="AK62" s="44">
        <v>5598.3</v>
      </c>
      <c r="AL62" s="14">
        <f t="shared" si="74"/>
        <v>-0.31174930231986331</v>
      </c>
      <c r="AM62" s="14">
        <v>2.8673782697722463</v>
      </c>
      <c r="AN62" s="17">
        <v>18.041758045607146</v>
      </c>
      <c r="AO62" s="41">
        <f t="shared" si="75"/>
        <v>5.5063893442143685E-2</v>
      </c>
      <c r="AP62" s="46">
        <v>-5442</v>
      </c>
      <c r="AQ62" s="20">
        <v>-66.22</v>
      </c>
      <c r="AR62" s="20">
        <v>-11.85</v>
      </c>
      <c r="AS62" s="43">
        <v>72080.100000000006</v>
      </c>
      <c r="AT62" s="20">
        <v>3.89</v>
      </c>
      <c r="AU62" s="20">
        <v>70.209999999999994</v>
      </c>
      <c r="AV62" s="20" t="s">
        <v>63</v>
      </c>
      <c r="AW62" s="43">
        <v>97063.2</v>
      </c>
      <c r="AX62" s="23">
        <v>94.55</v>
      </c>
      <c r="AY62" s="23">
        <v>17.3</v>
      </c>
      <c r="AZ62" s="23">
        <v>3.6</v>
      </c>
      <c r="BA62" s="43">
        <v>72898.899999999994</v>
      </c>
      <c r="BB62" s="23">
        <v>71.010000000000005</v>
      </c>
      <c r="BC62" s="43">
        <v>72080.100000000006</v>
      </c>
      <c r="BD62" s="23">
        <v>70.209999999999994</v>
      </c>
      <c r="BE62" s="20" t="s">
        <v>63</v>
      </c>
      <c r="BF62" s="20" t="s">
        <v>63</v>
      </c>
      <c r="BG62" s="117">
        <v>24164.400000000001</v>
      </c>
      <c r="BH62" s="23">
        <v>23.5</v>
      </c>
      <c r="BI62" s="43">
        <v>5598.3</v>
      </c>
      <c r="BJ62" s="43">
        <v>26757.3</v>
      </c>
      <c r="BK62" s="40">
        <v>1985</v>
      </c>
      <c r="BL62" s="11" t="s">
        <v>216</v>
      </c>
    </row>
    <row r="63" spans="2:64" ht="15.75" customHeight="1">
      <c r="B63" s="11" t="s">
        <v>216</v>
      </c>
      <c r="C63" s="12">
        <v>1986</v>
      </c>
      <c r="D63" s="13">
        <v>11134.48214425</v>
      </c>
      <c r="E63" s="14">
        <v>-3.9299599056659522</v>
      </c>
      <c r="F63" s="15">
        <v>75.150000000000006</v>
      </c>
      <c r="G63" s="102">
        <f t="shared" si="72"/>
        <v>148163.43505322686</v>
      </c>
      <c r="H63" s="14">
        <v>914.5</v>
      </c>
      <c r="I63" s="14">
        <v>104.36</v>
      </c>
      <c r="J63" s="14">
        <v>1.1000000000000001</v>
      </c>
      <c r="K63" s="16">
        <v>110.5</v>
      </c>
      <c r="L63" s="17">
        <v>1.0575000000000001</v>
      </c>
      <c r="M63" s="14">
        <v>1.1434059999999999</v>
      </c>
      <c r="N63" s="113">
        <v>2480</v>
      </c>
      <c r="O63" s="18">
        <v>2.48</v>
      </c>
      <c r="P63" s="12">
        <v>98.4</v>
      </c>
      <c r="Q63" s="48">
        <v>74.400000000000006</v>
      </c>
      <c r="R63" s="17">
        <v>184.51</v>
      </c>
      <c r="S63" s="20">
        <v>-0.377</v>
      </c>
      <c r="T63" s="43">
        <v>6057.8</v>
      </c>
      <c r="U63" s="12">
        <v>360.31</v>
      </c>
      <c r="V63" s="44">
        <v>5697.5</v>
      </c>
      <c r="W63" s="44">
        <v>21803.599999999999</v>
      </c>
      <c r="X63" s="14">
        <f t="shared" si="73"/>
        <v>-0.18513452403643116</v>
      </c>
      <c r="Y63" s="20">
        <v>26.13</v>
      </c>
      <c r="Z63" s="21" t="s">
        <v>229</v>
      </c>
      <c r="AA63" s="21" t="s">
        <v>230</v>
      </c>
      <c r="AB63" s="21" t="s">
        <v>231</v>
      </c>
      <c r="AC63" s="21" t="s">
        <v>232</v>
      </c>
      <c r="AD63" s="43">
        <v>1290.06</v>
      </c>
      <c r="AE63" s="20">
        <v>1.55</v>
      </c>
      <c r="AF63" s="12" t="s">
        <v>63</v>
      </c>
      <c r="AG63" s="12" t="s">
        <v>63</v>
      </c>
      <c r="AH63" s="12" t="s">
        <v>63</v>
      </c>
      <c r="AI63" s="12" t="s">
        <v>63</v>
      </c>
      <c r="AJ63" s="20">
        <v>2400.6999999999998</v>
      </c>
      <c r="AK63" s="44">
        <v>6588.6</v>
      </c>
      <c r="AL63" s="14">
        <f t="shared" si="74"/>
        <v>0.17689298537055897</v>
      </c>
      <c r="AM63" s="14">
        <v>4.8965473871254668</v>
      </c>
      <c r="AN63" s="17">
        <v>18.725865548145638</v>
      </c>
      <c r="AO63" s="41">
        <f t="shared" si="75"/>
        <v>3.7918006704732443E-2</v>
      </c>
      <c r="AP63" s="46">
        <v>-23912</v>
      </c>
      <c r="AQ63" s="20">
        <v>-182.38</v>
      </c>
      <c r="AR63" s="20">
        <v>-31.34</v>
      </c>
      <c r="AS63" s="43">
        <v>75350.899999999994</v>
      </c>
      <c r="AT63" s="20">
        <v>4.54</v>
      </c>
      <c r="AU63" s="20">
        <v>90.3</v>
      </c>
      <c r="AV63" s="20" t="s">
        <v>63</v>
      </c>
      <c r="AW63" s="43">
        <v>101083.1</v>
      </c>
      <c r="AX63" s="23">
        <v>121.14</v>
      </c>
      <c r="AY63" s="23">
        <v>15.3</v>
      </c>
      <c r="AZ63" s="23">
        <v>4.5999999999999996</v>
      </c>
      <c r="BA63" s="43">
        <v>76020</v>
      </c>
      <c r="BB63" s="23">
        <v>91.11</v>
      </c>
      <c r="BC63" s="43">
        <v>75350.899999999994</v>
      </c>
      <c r="BD63" s="23">
        <v>90.3</v>
      </c>
      <c r="BE63" s="20" t="s">
        <v>63</v>
      </c>
      <c r="BF63" s="20" t="s">
        <v>63</v>
      </c>
      <c r="BG63" s="117">
        <v>25063.1</v>
      </c>
      <c r="BH63" s="23">
        <v>30</v>
      </c>
      <c r="BI63" s="43">
        <v>6588.6</v>
      </c>
      <c r="BJ63" s="43">
        <v>21803.599999999999</v>
      </c>
      <c r="BK63" s="40">
        <v>1986</v>
      </c>
      <c r="BL63" s="11" t="s">
        <v>216</v>
      </c>
    </row>
    <row r="64" spans="2:64" ht="15.75" customHeight="1">
      <c r="B64" s="11" t="s">
        <v>216</v>
      </c>
      <c r="C64" s="12">
        <v>1987</v>
      </c>
      <c r="D64" s="13">
        <v>11364.226953500001</v>
      </c>
      <c r="E64" s="14">
        <v>2.0633632195336995</v>
      </c>
      <c r="F64" s="15">
        <v>76.63</v>
      </c>
      <c r="G64" s="102">
        <f t="shared" si="72"/>
        <v>148299.97329374921</v>
      </c>
      <c r="H64" s="105">
        <v>2225</v>
      </c>
      <c r="I64" s="14">
        <v>143.30000000000001</v>
      </c>
      <c r="J64" s="14">
        <v>4.43</v>
      </c>
      <c r="K64" s="16">
        <v>115.4</v>
      </c>
      <c r="L64" s="17">
        <v>1.5916999999999999</v>
      </c>
      <c r="M64" s="14">
        <v>2.6507283333333338</v>
      </c>
      <c r="N64" s="113">
        <v>6470</v>
      </c>
      <c r="O64" s="18">
        <v>6.47</v>
      </c>
      <c r="P64" s="12">
        <v>160.88999999999999</v>
      </c>
      <c r="Q64" s="48">
        <v>28.71</v>
      </c>
      <c r="R64" s="17">
        <v>185.73</v>
      </c>
      <c r="S64" s="19">
        <v>-37.29</v>
      </c>
      <c r="T64" s="43">
        <v>8390.9</v>
      </c>
      <c r="U64" s="12">
        <v>413.6</v>
      </c>
      <c r="V64" s="44">
        <v>7977.3</v>
      </c>
      <c r="W64" s="44">
        <v>27599.5</v>
      </c>
      <c r="X64" s="14">
        <f t="shared" si="73"/>
        <v>0.26582307508851755</v>
      </c>
      <c r="Y64" s="20">
        <v>33.1</v>
      </c>
      <c r="Z64" s="21" t="s">
        <v>233</v>
      </c>
      <c r="AA64" s="21" t="s">
        <v>234</v>
      </c>
      <c r="AB64" s="21" t="s">
        <v>235</v>
      </c>
      <c r="AC64" s="21" t="s">
        <v>236</v>
      </c>
      <c r="AD64" s="43">
        <v>1477.58</v>
      </c>
      <c r="AE64" s="20">
        <v>1.77</v>
      </c>
      <c r="AF64" s="12" t="s">
        <v>63</v>
      </c>
      <c r="AG64" s="12" t="s">
        <v>63</v>
      </c>
      <c r="AH64" s="12" t="s">
        <v>63</v>
      </c>
      <c r="AI64" s="12" t="s">
        <v>63</v>
      </c>
      <c r="AJ64" s="20">
        <v>2634.6</v>
      </c>
      <c r="AK64" s="44">
        <v>13039.8</v>
      </c>
      <c r="AL64" s="14">
        <f t="shared" si="74"/>
        <v>0.97914579728622142</v>
      </c>
      <c r="AM64" s="14">
        <v>8.8379923449195488</v>
      </c>
      <c r="AN64" s="17">
        <v>17.540442498496937</v>
      </c>
      <c r="AO64" s="41">
        <f t="shared" si="75"/>
        <v>-6.3304045764981498E-2</v>
      </c>
      <c r="AP64" s="46">
        <v>-44334</v>
      </c>
      <c r="AQ64" s="20">
        <v>-127.09</v>
      </c>
      <c r="AR64" s="20">
        <v>-23.89</v>
      </c>
      <c r="AS64" s="43">
        <v>81406.8</v>
      </c>
      <c r="AT64" s="20">
        <v>8.0399999999999991</v>
      </c>
      <c r="AU64" s="20">
        <v>97.62</v>
      </c>
      <c r="AV64" s="20" t="s">
        <v>63</v>
      </c>
      <c r="AW64" s="43">
        <v>109652.6</v>
      </c>
      <c r="AX64" s="23">
        <v>131.49</v>
      </c>
      <c r="AY64" s="23">
        <v>8.4</v>
      </c>
      <c r="AZ64" s="23">
        <v>4</v>
      </c>
      <c r="BA64" s="43">
        <v>84541.7</v>
      </c>
      <c r="BB64" s="23">
        <v>101.38</v>
      </c>
      <c r="BC64" s="43">
        <v>81406.8</v>
      </c>
      <c r="BD64" s="23">
        <v>97.62</v>
      </c>
      <c r="BE64" s="20" t="s">
        <v>63</v>
      </c>
      <c r="BF64" s="20" t="s">
        <v>63</v>
      </c>
      <c r="BG64" s="117">
        <v>25110.9</v>
      </c>
      <c r="BH64" s="23">
        <v>30.1</v>
      </c>
      <c r="BI64" s="43">
        <v>13039.8</v>
      </c>
      <c r="BJ64" s="43">
        <v>27599.5</v>
      </c>
      <c r="BK64" s="40">
        <v>1987</v>
      </c>
      <c r="BL64" s="11" t="s">
        <v>216</v>
      </c>
    </row>
    <row r="65" spans="2:64" ht="15.75" customHeight="1">
      <c r="B65" s="11" t="s">
        <v>237</v>
      </c>
      <c r="C65" s="12">
        <v>1988</v>
      </c>
      <c r="D65" s="13">
        <v>11502.672924750001</v>
      </c>
      <c r="E65" s="14">
        <v>1.2182612316393429</v>
      </c>
      <c r="F65" s="15">
        <v>78.14</v>
      </c>
      <c r="G65" s="102">
        <f t="shared" si="72"/>
        <v>147205.94989442028</v>
      </c>
      <c r="H65" s="105">
        <v>2295</v>
      </c>
      <c r="I65" s="14">
        <v>3.15</v>
      </c>
      <c r="J65" s="14">
        <v>4.42</v>
      </c>
      <c r="K65" s="16">
        <v>120.5</v>
      </c>
      <c r="L65" s="17">
        <v>0.51659999999999995</v>
      </c>
      <c r="M65" s="14">
        <v>5.8127575833333331</v>
      </c>
      <c r="N65" s="113">
        <v>8000</v>
      </c>
      <c r="O65" s="18">
        <v>8</v>
      </c>
      <c r="P65" s="12">
        <v>23.65</v>
      </c>
      <c r="Q65" s="48">
        <v>18.93</v>
      </c>
      <c r="R65" s="17">
        <v>151.43</v>
      </c>
      <c r="S65" s="20">
        <v>-0.48870000000000002</v>
      </c>
      <c r="T65" s="43">
        <v>6396.6</v>
      </c>
      <c r="U65" s="12">
        <v>379.64</v>
      </c>
      <c r="V65" s="44">
        <v>6016.9</v>
      </c>
      <c r="W65" s="44">
        <v>30691.5</v>
      </c>
      <c r="X65" s="14">
        <f t="shared" si="73"/>
        <v>0.11203101505462065</v>
      </c>
      <c r="Y65" s="20">
        <v>18.59</v>
      </c>
      <c r="Z65" s="21" t="s">
        <v>238</v>
      </c>
      <c r="AA65" s="21" t="s">
        <v>239</v>
      </c>
      <c r="AB65" s="21" t="s">
        <v>240</v>
      </c>
      <c r="AC65" s="21" t="s">
        <v>241</v>
      </c>
      <c r="AD65" s="43">
        <v>1897.52</v>
      </c>
      <c r="AE65" s="20">
        <v>1.1499999999999999</v>
      </c>
      <c r="AF65" s="12" t="s">
        <v>63</v>
      </c>
      <c r="AG65" s="12" t="s">
        <v>63</v>
      </c>
      <c r="AH65" s="12" t="s">
        <v>63</v>
      </c>
      <c r="AI65" s="12" t="s">
        <v>63</v>
      </c>
      <c r="AJ65" s="20">
        <v>2880</v>
      </c>
      <c r="AK65" s="44">
        <v>6379.4</v>
      </c>
      <c r="AL65" s="14">
        <f t="shared" si="74"/>
        <v>-0.51077470513351431</v>
      </c>
      <c r="AM65" s="14">
        <v>3.5126697796635824</v>
      </c>
      <c r="AN65" s="17">
        <v>18.678730728528688</v>
      </c>
      <c r="AO65" s="41">
        <f t="shared" si="75"/>
        <v>6.4895069216714063E-2</v>
      </c>
      <c r="AP65" s="46">
        <v>-100651</v>
      </c>
      <c r="AQ65" s="20">
        <v>-140.81</v>
      </c>
      <c r="AR65" s="20">
        <v>-26.56</v>
      </c>
      <c r="AS65" s="43">
        <v>81003.199999999997</v>
      </c>
      <c r="AT65" s="20">
        <v>-0.5</v>
      </c>
      <c r="AU65" s="20">
        <v>49.05</v>
      </c>
      <c r="AV65" s="20" t="s">
        <v>63</v>
      </c>
      <c r="AW65" s="43">
        <v>99399.5</v>
      </c>
      <c r="AX65" s="23">
        <v>60.19</v>
      </c>
      <c r="AY65" s="23">
        <v>15.6</v>
      </c>
      <c r="AZ65" s="23">
        <v>3.2</v>
      </c>
      <c r="BA65" s="43">
        <v>81003.199999999997</v>
      </c>
      <c r="BB65" s="23">
        <v>49.05</v>
      </c>
      <c r="BC65" s="43">
        <v>81003.199999999997</v>
      </c>
      <c r="BD65" s="23">
        <v>49.05</v>
      </c>
      <c r="BE65" s="20" t="s">
        <v>63</v>
      </c>
      <c r="BF65" s="20" t="s">
        <v>63</v>
      </c>
      <c r="BG65" s="117">
        <v>18396.3</v>
      </c>
      <c r="BH65" s="23">
        <v>11.1</v>
      </c>
      <c r="BI65" s="43">
        <v>6379.4</v>
      </c>
      <c r="BJ65" s="43">
        <v>30691.5</v>
      </c>
      <c r="BK65" s="40">
        <v>1988</v>
      </c>
      <c r="BL65" s="11" t="s">
        <v>237</v>
      </c>
    </row>
    <row r="66" spans="2:64" s="109" customFormat="1" ht="15.75" customHeight="1">
      <c r="B66" s="24" t="s">
        <v>65</v>
      </c>
      <c r="C66" s="25" t="s">
        <v>242</v>
      </c>
      <c r="D66" s="26">
        <f t="shared" ref="D66:E66" si="76">AVERAGE(D60:D65)</f>
        <v>11324.800193999998</v>
      </c>
      <c r="E66" s="26">
        <f t="shared" si="76"/>
        <v>2.6694286823720399E-2</v>
      </c>
      <c r="F66" s="25">
        <v>12.4</v>
      </c>
      <c r="G66" s="103">
        <f t="shared" ref="G66:H66" si="77">AVERAGE(G60:G65)</f>
        <v>152211.52357925579</v>
      </c>
      <c r="H66" s="108">
        <f t="shared" si="77"/>
        <v>1042.22</v>
      </c>
      <c r="I66" s="25">
        <v>1437.7</v>
      </c>
      <c r="J66" s="27">
        <v>0.23499999999999999</v>
      </c>
      <c r="K66" s="28">
        <v>1.2350000000000001</v>
      </c>
      <c r="L66" s="27">
        <f t="shared" ref="L66:O66" si="78">AVERAGE(L60:L65)</f>
        <v>0.86711666666666665</v>
      </c>
      <c r="M66" s="27">
        <f t="shared" si="78"/>
        <v>1.8075504027777776</v>
      </c>
      <c r="N66" s="103">
        <f t="shared" si="78"/>
        <v>3256.5</v>
      </c>
      <c r="O66" s="111">
        <f t="shared" si="78"/>
        <v>3.2565000000000004</v>
      </c>
      <c r="P66" s="27">
        <v>276.42</v>
      </c>
      <c r="Q66" s="45">
        <f t="shared" ref="Q66:S66" si="79">AVERAGE(Q60:Q65)</f>
        <v>154.12</v>
      </c>
      <c r="R66" s="27">
        <f t="shared" si="79"/>
        <v>187.70000000000002</v>
      </c>
      <c r="S66" s="27">
        <f t="shared" si="79"/>
        <v>-17.235849999999999</v>
      </c>
      <c r="T66" s="37">
        <v>67759</v>
      </c>
      <c r="U66" s="27">
        <v>2258.6</v>
      </c>
      <c r="V66" s="27">
        <v>65500.4</v>
      </c>
      <c r="W66" s="27">
        <f>AVERAGE(W60:W65)</f>
        <v>26984.233333333334</v>
      </c>
      <c r="X66" s="27">
        <f>(W65/W60)-1</f>
        <v>0.18257549194508571</v>
      </c>
      <c r="Y66" s="27">
        <f>AVERAGE(Y60:Y65)</f>
        <v>24.856666666666669</v>
      </c>
      <c r="Z66" s="66"/>
      <c r="AA66" s="66" t="s">
        <v>243</v>
      </c>
      <c r="AB66" s="66"/>
      <c r="AC66" s="66"/>
      <c r="AD66" s="45">
        <v>7932.73</v>
      </c>
      <c r="AE66" s="27">
        <f>AVERAGE(AE60:AE65)</f>
        <v>1.2233333333333334</v>
      </c>
      <c r="AF66" s="33"/>
      <c r="AG66" s="33"/>
      <c r="AH66" s="33"/>
      <c r="AI66" s="33"/>
      <c r="AJ66" s="27">
        <v>13631.49</v>
      </c>
      <c r="AK66" s="27">
        <f>AVERAGE(AK60:AK65)</f>
        <v>7445.5499999999993</v>
      </c>
      <c r="AL66" s="27">
        <f>(AK65/AK60)-1</f>
        <v>0.29318278567229505</v>
      </c>
      <c r="AM66" s="27">
        <f t="shared" ref="AM66:AO66" si="80">AVERAGE(AM60:AM65)</f>
        <v>4.6147698708321325</v>
      </c>
      <c r="AN66" s="27">
        <f t="shared" si="80"/>
        <v>17.802205663354801</v>
      </c>
      <c r="AO66" s="27">
        <f t="shared" si="80"/>
        <v>-1.8108132471634508E-2</v>
      </c>
      <c r="AP66" s="47">
        <v>-179982</v>
      </c>
      <c r="AQ66" s="32">
        <v>-132.16</v>
      </c>
      <c r="AR66" s="32">
        <v>-24.56</v>
      </c>
      <c r="AS66" s="33">
        <f>AVERAGE(AS60:AS65)</f>
        <v>73629.183333333334</v>
      </c>
      <c r="AT66" s="32">
        <v>37.590000000000003</v>
      </c>
      <c r="AU66" s="32">
        <v>49.1</v>
      </c>
      <c r="AV66" s="32"/>
      <c r="AW66" s="33">
        <f t="shared" ref="AW66:BD66" si="81">AVERAGE(AW60:AW65)</f>
        <v>99212.2</v>
      </c>
      <c r="AX66" s="37">
        <f t="shared" si="81"/>
        <v>93.804999999999993</v>
      </c>
      <c r="AY66" s="37">
        <f t="shared" si="81"/>
        <v>14.533333333333333</v>
      </c>
      <c r="AZ66" s="37">
        <f t="shared" si="81"/>
        <v>3.7166666666666668</v>
      </c>
      <c r="BA66" s="33">
        <f t="shared" si="81"/>
        <v>75204.616666666683</v>
      </c>
      <c r="BB66" s="37">
        <f t="shared" si="81"/>
        <v>70.906666666666666</v>
      </c>
      <c r="BC66" s="33">
        <f t="shared" si="81"/>
        <v>73629.183333333334</v>
      </c>
      <c r="BD66" s="37">
        <f t="shared" si="81"/>
        <v>69.285000000000011</v>
      </c>
      <c r="BE66" s="32"/>
      <c r="BF66" s="32"/>
      <c r="BG66" s="118">
        <f t="shared" ref="BG66:BJ66" si="82">AVERAGE(BG60:BG65)</f>
        <v>24007.616666666665</v>
      </c>
      <c r="BH66" s="37">
        <f t="shared" si="82"/>
        <v>22.883333333333329</v>
      </c>
      <c r="BI66" s="33">
        <f t="shared" si="82"/>
        <v>7445.5499999999993</v>
      </c>
      <c r="BJ66" s="33">
        <f t="shared" si="82"/>
        <v>26984.233333333334</v>
      </c>
      <c r="BK66" s="32" t="s">
        <v>242</v>
      </c>
      <c r="BL66" s="24" t="s">
        <v>65</v>
      </c>
    </row>
    <row r="67" spans="2:64" ht="15.75" customHeight="1">
      <c r="B67" s="11" t="s">
        <v>244</v>
      </c>
      <c r="C67" s="12">
        <v>1989</v>
      </c>
      <c r="D67" s="13">
        <v>11919.696435000002</v>
      </c>
      <c r="E67" s="14">
        <v>3.6254487368123147</v>
      </c>
      <c r="F67" s="15">
        <v>79.680000000000007</v>
      </c>
      <c r="G67" s="102">
        <f>(D67/F67)*1000</f>
        <v>149594.58377259035</v>
      </c>
      <c r="H67" s="106">
        <v>2679.5</v>
      </c>
      <c r="I67" s="14">
        <v>16.75</v>
      </c>
      <c r="J67" s="14">
        <v>4.6500000000000004</v>
      </c>
      <c r="K67" s="16">
        <v>126.1</v>
      </c>
      <c r="L67" s="17">
        <v>0.19700000000000001</v>
      </c>
      <c r="M67" s="14">
        <v>6.9315965000000004</v>
      </c>
      <c r="N67" s="113">
        <v>10080</v>
      </c>
      <c r="O67" s="18">
        <v>10.08</v>
      </c>
      <c r="P67" s="12">
        <v>26</v>
      </c>
      <c r="Q67" s="48">
        <v>15.81</v>
      </c>
      <c r="R67" s="17">
        <v>159.4</v>
      </c>
      <c r="S67" s="20">
        <v>-0.46179999999999999</v>
      </c>
      <c r="T67" s="43">
        <v>7704.4</v>
      </c>
      <c r="U67" s="12">
        <v>778.62</v>
      </c>
      <c r="V67" s="44">
        <v>6925.7</v>
      </c>
      <c r="W67" s="44">
        <v>35171</v>
      </c>
      <c r="X67" s="14">
        <f>(W67/W65)-1</f>
        <v>0.14595246240815851</v>
      </c>
      <c r="Y67" s="20">
        <v>18.87</v>
      </c>
      <c r="Z67" s="21" t="s">
        <v>245</v>
      </c>
      <c r="AA67" s="21" t="s">
        <v>246</v>
      </c>
      <c r="AB67" s="21" t="s">
        <v>247</v>
      </c>
      <c r="AC67" s="21" t="s">
        <v>248</v>
      </c>
      <c r="AD67" s="43">
        <v>2212.4499999999998</v>
      </c>
      <c r="AE67" s="20">
        <v>1.19</v>
      </c>
      <c r="AF67" s="12" t="s">
        <v>63</v>
      </c>
      <c r="AG67" s="12" t="s">
        <v>63</v>
      </c>
      <c r="AH67" s="12" t="s">
        <v>63</v>
      </c>
      <c r="AI67" s="12" t="s">
        <v>63</v>
      </c>
      <c r="AJ67" s="20">
        <v>3175.5</v>
      </c>
      <c r="AK67" s="44">
        <v>6620.4</v>
      </c>
      <c r="AL67" s="14">
        <f>(AK67/AK65)-1</f>
        <v>3.7777847446468282E-2</v>
      </c>
      <c r="AM67" s="14">
        <v>2.9902020576166697</v>
      </c>
      <c r="AN67" s="17">
        <v>17.371305757082666</v>
      </c>
      <c r="AO67" s="41">
        <f>(AN67/AN65)-1</f>
        <v>-6.9995386220175315E-2</v>
      </c>
      <c r="AP67" s="46">
        <v>-33623</v>
      </c>
      <c r="AQ67" s="20">
        <v>-34.92</v>
      </c>
      <c r="AR67" s="20">
        <v>-6.73</v>
      </c>
      <c r="AS67" s="43">
        <v>76059</v>
      </c>
      <c r="AT67" s="20">
        <v>-6.1</v>
      </c>
      <c r="AU67" s="20">
        <v>40.81</v>
      </c>
      <c r="AV67" s="20" t="s">
        <v>63</v>
      </c>
      <c r="AW67" s="43">
        <v>94016.2</v>
      </c>
      <c r="AX67" s="23">
        <v>50.44</v>
      </c>
      <c r="AY67" s="23">
        <v>14.2</v>
      </c>
      <c r="AZ67" s="23">
        <v>2.7</v>
      </c>
      <c r="BA67" s="43">
        <v>76292.7</v>
      </c>
      <c r="BB67" s="23">
        <v>40.93</v>
      </c>
      <c r="BC67" s="43">
        <v>76059</v>
      </c>
      <c r="BD67" s="23">
        <v>40.81</v>
      </c>
      <c r="BE67" s="20" t="s">
        <v>63</v>
      </c>
      <c r="BF67" s="20" t="s">
        <v>63</v>
      </c>
      <c r="BG67" s="117">
        <v>17723.599999999999</v>
      </c>
      <c r="BH67" s="23">
        <v>9.5</v>
      </c>
      <c r="BI67" s="43">
        <v>6620.4</v>
      </c>
      <c r="BJ67" s="43">
        <v>35171</v>
      </c>
      <c r="BK67" s="40">
        <v>1989</v>
      </c>
      <c r="BL67" s="11" t="s">
        <v>244</v>
      </c>
    </row>
    <row r="68" spans="2:64" ht="15.75" customHeight="1">
      <c r="B68" s="11" t="s">
        <v>244</v>
      </c>
      <c r="C68" s="12">
        <v>1990</v>
      </c>
      <c r="D68" s="13">
        <v>12545.485658750002</v>
      </c>
      <c r="E68" s="14">
        <v>5.2500432973484523</v>
      </c>
      <c r="F68" s="15">
        <v>81.25</v>
      </c>
      <c r="G68" s="102">
        <f t="shared" ref="G68:G72" si="83">(D68/F68)*1000</f>
        <v>154405.97733846155</v>
      </c>
      <c r="H68" s="106">
        <v>2941.9</v>
      </c>
      <c r="I68" s="14">
        <v>9.7899999999999991</v>
      </c>
      <c r="J68" s="14">
        <v>6.11</v>
      </c>
      <c r="K68" s="16">
        <v>133.80000000000001</v>
      </c>
      <c r="L68" s="17">
        <v>0.29930000000000001</v>
      </c>
      <c r="M68" s="14">
        <v>8.8040251666666656</v>
      </c>
      <c r="N68" s="113">
        <v>11900</v>
      </c>
      <c r="O68" s="18">
        <v>11.9</v>
      </c>
      <c r="P68" s="12">
        <v>18.059999999999999</v>
      </c>
      <c r="Q68" s="48">
        <v>12.17</v>
      </c>
      <c r="R68" s="17">
        <v>144.84</v>
      </c>
      <c r="S68" s="19">
        <v>-51.1</v>
      </c>
      <c r="T68" s="43">
        <v>9710.7999999999993</v>
      </c>
      <c r="U68" s="12">
        <v>937.23</v>
      </c>
      <c r="V68" s="44">
        <v>8773.6</v>
      </c>
      <c r="W68" s="44">
        <v>40710.9</v>
      </c>
      <c r="X68" s="14">
        <f t="shared" ref="X68:X72" si="84">(W68/W67)-1</f>
        <v>0.157513292200961</v>
      </c>
      <c r="Y68" s="20">
        <v>17.82</v>
      </c>
      <c r="Z68" s="21" t="s">
        <v>249</v>
      </c>
      <c r="AA68" s="21" t="s">
        <v>250</v>
      </c>
      <c r="AB68" s="21" t="s">
        <v>251</v>
      </c>
      <c r="AC68" s="21" t="s">
        <v>252</v>
      </c>
      <c r="AD68" s="43">
        <v>2493.63</v>
      </c>
      <c r="AE68" s="20">
        <v>1.0900000000000001</v>
      </c>
      <c r="AF68" s="12" t="s">
        <v>63</v>
      </c>
      <c r="AG68" s="12" t="s">
        <v>63</v>
      </c>
      <c r="AH68" s="12" t="s">
        <v>63</v>
      </c>
      <c r="AI68" s="12" t="s">
        <v>63</v>
      </c>
      <c r="AJ68" s="20">
        <v>2633.24</v>
      </c>
      <c r="AK68" s="44">
        <v>10273</v>
      </c>
      <c r="AL68" s="14">
        <f t="shared" ref="AL68:AL72" si="85">(AK68/AK67)-1</f>
        <v>0.55171892936982658</v>
      </c>
      <c r="AM68" s="14">
        <v>3.9321934792903011</v>
      </c>
      <c r="AN68" s="17">
        <v>17.979459106598004</v>
      </c>
      <c r="AO68" s="41">
        <f t="shared" ref="AO68:AO72" si="86">(AN68/AN67)-1</f>
        <v>3.5009075196744011E-2</v>
      </c>
      <c r="AP68" s="46">
        <v>-19266</v>
      </c>
      <c r="AQ68" s="20">
        <v>-10.26</v>
      </c>
      <c r="AR68" s="20">
        <v>-2.87</v>
      </c>
      <c r="AS68" s="43">
        <v>77770.3</v>
      </c>
      <c r="AT68" s="20">
        <v>2.25</v>
      </c>
      <c r="AU68" s="20">
        <v>34.049999999999997</v>
      </c>
      <c r="AV68" s="20" t="s">
        <v>63</v>
      </c>
      <c r="AW68" s="43">
        <v>104604.5</v>
      </c>
      <c r="AX68" s="23">
        <v>45.79</v>
      </c>
      <c r="AY68" s="23">
        <v>10.199999999999999</v>
      </c>
      <c r="AZ68" s="23">
        <v>2.6</v>
      </c>
      <c r="BA68" s="43">
        <v>77770.3</v>
      </c>
      <c r="BB68" s="23">
        <v>34.049999999999997</v>
      </c>
      <c r="BC68" s="43">
        <v>77770.3</v>
      </c>
      <c r="BD68" s="23">
        <v>34.049999999999997</v>
      </c>
      <c r="BE68" s="20" t="s">
        <v>63</v>
      </c>
      <c r="BF68" s="20" t="s">
        <v>63</v>
      </c>
      <c r="BG68" s="117">
        <v>26834.2</v>
      </c>
      <c r="BH68" s="23">
        <v>11.7</v>
      </c>
      <c r="BI68" s="43">
        <v>10273</v>
      </c>
      <c r="BJ68" s="43">
        <v>40710.9</v>
      </c>
      <c r="BK68" s="40">
        <v>1990</v>
      </c>
      <c r="BL68" s="11" t="s">
        <v>244</v>
      </c>
    </row>
    <row r="69" spans="2:64" ht="15.75" customHeight="1">
      <c r="B69" s="11" t="s">
        <v>244</v>
      </c>
      <c r="C69" s="12">
        <v>1991</v>
      </c>
      <c r="D69" s="13">
        <v>13044.282246999999</v>
      </c>
      <c r="E69" s="14">
        <v>3.9759049734523892</v>
      </c>
      <c r="F69" s="15">
        <v>82.74</v>
      </c>
      <c r="G69" s="102">
        <f t="shared" si="83"/>
        <v>157653.88260817016</v>
      </c>
      <c r="H69" s="106">
        <v>3073.7</v>
      </c>
      <c r="I69" s="14">
        <v>4.4800000000000004</v>
      </c>
      <c r="J69" s="14">
        <v>3.06</v>
      </c>
      <c r="K69" s="16">
        <v>137.9</v>
      </c>
      <c r="L69" s="17">
        <v>0.18790000000000001</v>
      </c>
      <c r="M69" s="14">
        <v>10.731589583333333</v>
      </c>
      <c r="N69" s="113">
        <v>13330</v>
      </c>
      <c r="O69" s="18">
        <v>13.33</v>
      </c>
      <c r="P69" s="12">
        <v>12.02</v>
      </c>
      <c r="Q69" s="48">
        <v>10.25</v>
      </c>
      <c r="R69" s="17">
        <v>136.57</v>
      </c>
      <c r="S69" s="20">
        <v>-0.53890000000000005</v>
      </c>
      <c r="T69" s="43">
        <v>7920.5</v>
      </c>
      <c r="U69" s="44">
        <v>1128.6400000000001</v>
      </c>
      <c r="V69" s="44">
        <v>6791.9</v>
      </c>
      <c r="W69" s="44">
        <v>42687.7</v>
      </c>
      <c r="X69" s="14">
        <f t="shared" si="84"/>
        <v>4.8557020355727731E-2</v>
      </c>
      <c r="Y69" s="20">
        <v>15.18</v>
      </c>
      <c r="Z69" s="21" t="s">
        <v>253</v>
      </c>
      <c r="AA69" s="21" t="s">
        <v>254</v>
      </c>
      <c r="AB69" s="21" t="s">
        <v>255</v>
      </c>
      <c r="AC69" s="21" t="s">
        <v>256</v>
      </c>
      <c r="AD69" s="43">
        <v>2660</v>
      </c>
      <c r="AE69" s="20">
        <v>0.95</v>
      </c>
      <c r="AF69" s="12" t="s">
        <v>63</v>
      </c>
      <c r="AG69" s="12" t="s">
        <v>63</v>
      </c>
      <c r="AH69" s="12" t="s">
        <v>63</v>
      </c>
      <c r="AI69" s="12" t="s">
        <v>63</v>
      </c>
      <c r="AJ69" s="20">
        <v>4761.5</v>
      </c>
      <c r="AK69" s="44">
        <v>17546.599999999999</v>
      </c>
      <c r="AL69" s="14">
        <f t="shared" si="85"/>
        <v>0.70803076024530309</v>
      </c>
      <c r="AM69" s="14">
        <v>5.6034423157932078</v>
      </c>
      <c r="AN69" s="17">
        <v>18.731027435632065</v>
      </c>
      <c r="AO69" s="41">
        <f t="shared" si="86"/>
        <v>4.1801498286355931E-2</v>
      </c>
      <c r="AP69" s="46">
        <v>25189</v>
      </c>
      <c r="AQ69" s="20">
        <v>9.9</v>
      </c>
      <c r="AR69" s="20">
        <v>2.91</v>
      </c>
      <c r="AS69" s="43">
        <v>79987.8</v>
      </c>
      <c r="AT69" s="20">
        <v>2.85</v>
      </c>
      <c r="AU69" s="20">
        <v>28.45</v>
      </c>
      <c r="AV69" s="20" t="s">
        <v>63</v>
      </c>
      <c r="AW69" s="43">
        <v>114219.8</v>
      </c>
      <c r="AX69" s="23">
        <v>40.619999999999997</v>
      </c>
      <c r="AY69" s="23">
        <v>6.5</v>
      </c>
      <c r="AZ69" s="23">
        <v>2.7</v>
      </c>
      <c r="BA69" s="43">
        <v>79987.8</v>
      </c>
      <c r="BB69" s="23">
        <v>28.45</v>
      </c>
      <c r="BC69" s="43">
        <v>79987.8</v>
      </c>
      <c r="BD69" s="23">
        <v>28.45</v>
      </c>
      <c r="BE69" s="20" t="s">
        <v>63</v>
      </c>
      <c r="BF69" s="20" t="s">
        <v>63</v>
      </c>
      <c r="BG69" s="117">
        <v>34232</v>
      </c>
      <c r="BH69" s="23">
        <v>12.2</v>
      </c>
      <c r="BI69" s="43">
        <v>17546.599999999999</v>
      </c>
      <c r="BJ69" s="43">
        <v>42687.7</v>
      </c>
      <c r="BK69" s="40">
        <v>1991</v>
      </c>
      <c r="BL69" s="11" t="s">
        <v>244</v>
      </c>
    </row>
    <row r="70" spans="2:64" ht="15.75" customHeight="1">
      <c r="B70" s="11" t="s">
        <v>244</v>
      </c>
      <c r="C70" s="12">
        <v>1992</v>
      </c>
      <c r="D70" s="13">
        <v>13509.782270000002</v>
      </c>
      <c r="E70" s="14">
        <v>3.5686135441224511</v>
      </c>
      <c r="F70" s="15">
        <v>84.26</v>
      </c>
      <c r="G70" s="102">
        <f t="shared" si="83"/>
        <v>160334.46795632565</v>
      </c>
      <c r="H70" s="107">
        <v>3115.4</v>
      </c>
      <c r="I70" s="14">
        <v>1.36</v>
      </c>
      <c r="J70" s="14">
        <v>2.9</v>
      </c>
      <c r="K70" s="16">
        <v>141.9</v>
      </c>
      <c r="L70" s="17">
        <v>0.11940000000000001</v>
      </c>
      <c r="M70" s="14">
        <v>12.335045833333334</v>
      </c>
      <c r="N70" s="113">
        <v>13330</v>
      </c>
      <c r="O70" s="18">
        <v>13.33</v>
      </c>
      <c r="P70" s="12">
        <v>0</v>
      </c>
      <c r="Q70" s="48">
        <v>9.15</v>
      </c>
      <c r="R70" s="17">
        <v>122.01</v>
      </c>
      <c r="S70" s="19">
        <v>-58.81</v>
      </c>
      <c r="T70" s="43">
        <v>8141.5</v>
      </c>
      <c r="U70" s="44">
        <v>1358.61</v>
      </c>
      <c r="V70" s="44">
        <v>6782.9</v>
      </c>
      <c r="W70" s="44">
        <v>46195.5</v>
      </c>
      <c r="X70" s="14">
        <f t="shared" si="84"/>
        <v>8.2173553506045049E-2</v>
      </c>
      <c r="Y70" s="20">
        <v>14</v>
      </c>
      <c r="Z70" s="21" t="s">
        <v>257</v>
      </c>
      <c r="AA70" s="21" t="s">
        <v>258</v>
      </c>
      <c r="AB70" s="21" t="s">
        <v>259</v>
      </c>
      <c r="AC70" s="21" t="s">
        <v>260</v>
      </c>
      <c r="AD70" s="43">
        <v>3070.06</v>
      </c>
      <c r="AE70" s="20">
        <v>0.93</v>
      </c>
      <c r="AF70" s="12" t="s">
        <v>63</v>
      </c>
      <c r="AG70" s="12" t="s">
        <v>63</v>
      </c>
      <c r="AH70" s="12" t="s">
        <v>63</v>
      </c>
      <c r="AI70" s="12" t="s">
        <v>63</v>
      </c>
      <c r="AJ70" s="20">
        <v>4392.8</v>
      </c>
      <c r="AK70" s="44">
        <v>18554.2</v>
      </c>
      <c r="AL70" s="14">
        <f t="shared" si="85"/>
        <v>5.7424230335221704E-2</v>
      </c>
      <c r="AM70" s="14">
        <v>5.1091284058566639</v>
      </c>
      <c r="AN70" s="17">
        <v>19.622595017985155</v>
      </c>
      <c r="AO70" s="41">
        <f t="shared" si="86"/>
        <v>4.7598434491482378E-2</v>
      </c>
      <c r="AP70" s="46">
        <v>46485</v>
      </c>
      <c r="AQ70" s="20">
        <v>15.73</v>
      </c>
      <c r="AR70" s="20">
        <v>4.5199999999999996</v>
      </c>
      <c r="AS70" s="43">
        <v>75755.199999999997</v>
      </c>
      <c r="AT70" s="20">
        <v>-5.29</v>
      </c>
      <c r="AU70" s="20">
        <v>22.97</v>
      </c>
      <c r="AV70" s="20" t="s">
        <v>63</v>
      </c>
      <c r="AW70" s="43">
        <v>111919.2</v>
      </c>
      <c r="AX70" s="23">
        <v>33.93</v>
      </c>
      <c r="AY70" s="23">
        <v>6</v>
      </c>
      <c r="AZ70" s="23">
        <v>2.4</v>
      </c>
      <c r="BA70" s="43">
        <v>70759.7</v>
      </c>
      <c r="BB70" s="23">
        <v>21.45</v>
      </c>
      <c r="BC70" s="43">
        <v>75755.199999999997</v>
      </c>
      <c r="BD70" s="23">
        <v>22.97</v>
      </c>
      <c r="BE70" s="20" t="s">
        <v>63</v>
      </c>
      <c r="BF70" s="20" t="s">
        <v>63</v>
      </c>
      <c r="BG70" s="117">
        <v>41159.599999999999</v>
      </c>
      <c r="BH70" s="23">
        <v>12.5</v>
      </c>
      <c r="BI70" s="43">
        <v>18554.2</v>
      </c>
      <c r="BJ70" s="43">
        <v>46195.5</v>
      </c>
      <c r="BK70" s="40">
        <v>1992</v>
      </c>
      <c r="BL70" s="11" t="s">
        <v>244</v>
      </c>
    </row>
    <row r="71" spans="2:64" ht="15.75" customHeight="1">
      <c r="B71" s="11" t="s">
        <v>244</v>
      </c>
      <c r="C71" s="12" t="s">
        <v>261</v>
      </c>
      <c r="D71" s="13">
        <v>13897.10765425</v>
      </c>
      <c r="E71" s="14">
        <v>2.8669994564612478</v>
      </c>
      <c r="F71" s="15">
        <v>85.81</v>
      </c>
      <c r="G71" s="102">
        <f t="shared" si="83"/>
        <v>161952.07614788483</v>
      </c>
      <c r="H71" s="14">
        <v>3.11</v>
      </c>
      <c r="I71" s="14">
        <v>-0.17</v>
      </c>
      <c r="J71" s="14">
        <v>2.75</v>
      </c>
      <c r="K71" s="16">
        <v>145.80000000000001</v>
      </c>
      <c r="L71" s="17">
        <v>8.0100000000000005E-2</v>
      </c>
      <c r="M71" s="14">
        <v>13.498296166666668</v>
      </c>
      <c r="N71" s="110" t="s">
        <v>63</v>
      </c>
      <c r="O71" s="18">
        <v>14.27</v>
      </c>
      <c r="P71" s="12">
        <v>7.05</v>
      </c>
      <c r="Q71" s="48">
        <v>8.4700000000000006</v>
      </c>
      <c r="R71" s="17">
        <v>120.93</v>
      </c>
      <c r="S71" s="20">
        <v>-0.5917</v>
      </c>
      <c r="T71" s="43">
        <v>7268.9</v>
      </c>
      <c r="U71" s="44">
        <v>1341.2</v>
      </c>
      <c r="V71" s="44">
        <v>5927.7</v>
      </c>
      <c r="W71" s="44">
        <v>51886</v>
      </c>
      <c r="X71" s="14">
        <f t="shared" si="84"/>
        <v>0.12318299401456856</v>
      </c>
      <c r="Y71" s="20">
        <v>10.34</v>
      </c>
      <c r="Z71" s="21" t="s">
        <v>262</v>
      </c>
      <c r="AA71" s="21" t="s">
        <v>263</v>
      </c>
      <c r="AB71" s="21" t="s">
        <v>264</v>
      </c>
      <c r="AC71" s="21" t="s">
        <v>265</v>
      </c>
      <c r="AD71" s="43">
        <v>3333.18</v>
      </c>
      <c r="AE71" s="20">
        <v>0.66</v>
      </c>
      <c r="AF71" s="48" t="s">
        <v>63</v>
      </c>
      <c r="AG71" s="48" t="s">
        <v>63</v>
      </c>
      <c r="AH71" s="17">
        <v>57.705156181380502</v>
      </c>
      <c r="AI71" s="12" t="s">
        <v>63</v>
      </c>
      <c r="AJ71" s="20">
        <v>4388.8</v>
      </c>
      <c r="AK71" s="44">
        <v>24538</v>
      </c>
      <c r="AL71" s="14">
        <f t="shared" si="85"/>
        <v>0.32250379967877896</v>
      </c>
      <c r="AM71" s="14">
        <v>4.6284073939435082</v>
      </c>
      <c r="AN71" s="17">
        <v>20.055415210852239</v>
      </c>
      <c r="AO71" s="41">
        <f t="shared" si="86"/>
        <v>2.2057235165398925E-2</v>
      </c>
      <c r="AP71" s="46">
        <v>8243</v>
      </c>
      <c r="AQ71" s="20">
        <v>2.84</v>
      </c>
      <c r="AR71" s="20">
        <v>0.53</v>
      </c>
      <c r="AS71" s="43">
        <v>78747.399999999994</v>
      </c>
      <c r="AT71" s="20">
        <v>3.95</v>
      </c>
      <c r="AU71" s="20">
        <v>15.7</v>
      </c>
      <c r="AV71" s="20" t="s">
        <v>63</v>
      </c>
      <c r="AW71" s="43">
        <v>130124.3</v>
      </c>
      <c r="AX71" s="23">
        <v>25.94</v>
      </c>
      <c r="AY71" s="23">
        <v>5.3</v>
      </c>
      <c r="AZ71" s="23">
        <v>2.5</v>
      </c>
      <c r="BA71" s="43">
        <v>73541.2</v>
      </c>
      <c r="BB71" s="23">
        <v>14.66</v>
      </c>
      <c r="BC71" s="43">
        <v>78747.399999999994</v>
      </c>
      <c r="BD71" s="23">
        <v>15.7</v>
      </c>
      <c r="BE71" s="20" t="s">
        <v>63</v>
      </c>
      <c r="BF71" s="20" t="s">
        <v>63</v>
      </c>
      <c r="BG71" s="117">
        <v>56583.1</v>
      </c>
      <c r="BH71" s="23">
        <v>11.3</v>
      </c>
      <c r="BI71" s="43">
        <v>24538</v>
      </c>
      <c r="BJ71" s="43">
        <v>51886</v>
      </c>
      <c r="BK71" s="40">
        <v>1993</v>
      </c>
      <c r="BL71" s="11" t="s">
        <v>244</v>
      </c>
    </row>
    <row r="72" spans="2:64" ht="15.75" customHeight="1">
      <c r="B72" s="11" t="s">
        <v>244</v>
      </c>
      <c r="C72" s="12">
        <v>1994</v>
      </c>
      <c r="D72" s="13">
        <v>14507.76433675</v>
      </c>
      <c r="E72" s="14">
        <v>4.3941278839647646</v>
      </c>
      <c r="F72" s="15">
        <v>87.39</v>
      </c>
      <c r="G72" s="102">
        <f t="shared" si="83"/>
        <v>166011.7214412404</v>
      </c>
      <c r="H72" s="14">
        <v>5.32</v>
      </c>
      <c r="I72" s="14">
        <v>71.06</v>
      </c>
      <c r="J72" s="14">
        <v>2.67</v>
      </c>
      <c r="K72" s="16">
        <v>149.69999999999999</v>
      </c>
      <c r="L72" s="17">
        <v>7.0499999999999993E-2</v>
      </c>
      <c r="M72" s="14">
        <v>14.470710749999997</v>
      </c>
      <c r="N72" s="110" t="s">
        <v>63</v>
      </c>
      <c r="O72" s="18">
        <v>15.27</v>
      </c>
      <c r="P72" s="12">
        <v>7.01</v>
      </c>
      <c r="Q72" s="48">
        <v>7.92</v>
      </c>
      <c r="R72" s="17">
        <v>120.88</v>
      </c>
      <c r="S72" s="19">
        <v>-59.19</v>
      </c>
      <c r="T72" s="43">
        <v>7225.9</v>
      </c>
      <c r="U72" s="44">
        <v>1326.73</v>
      </c>
      <c r="V72" s="44">
        <v>5899.1</v>
      </c>
      <c r="W72" s="44">
        <v>60882</v>
      </c>
      <c r="X72" s="14">
        <f t="shared" si="84"/>
        <v>0.17338010253247504</v>
      </c>
      <c r="Y72" s="20">
        <v>18.18</v>
      </c>
      <c r="Z72" s="21" t="s">
        <v>266</v>
      </c>
      <c r="AA72" s="21" t="s">
        <v>267</v>
      </c>
      <c r="AB72" s="21" t="s">
        <v>268</v>
      </c>
      <c r="AC72" s="21" t="s">
        <v>269</v>
      </c>
      <c r="AD72" s="43">
        <v>3474.75</v>
      </c>
      <c r="AE72" s="20">
        <v>1.04</v>
      </c>
      <c r="AF72" s="48" t="s">
        <v>63</v>
      </c>
      <c r="AG72" s="48" t="s">
        <v>63</v>
      </c>
      <c r="AH72" s="17">
        <v>60.172602136305997</v>
      </c>
      <c r="AI72" s="12" t="s">
        <v>63</v>
      </c>
      <c r="AJ72" s="20">
        <v>10972.5</v>
      </c>
      <c r="AK72" s="44">
        <v>6148</v>
      </c>
      <c r="AL72" s="14">
        <f t="shared" si="85"/>
        <v>-0.74944983291221778</v>
      </c>
      <c r="AM72" s="14">
        <v>1.1105125279581283</v>
      </c>
      <c r="AN72" s="17">
        <v>21.666265227320636</v>
      </c>
      <c r="AO72" s="41">
        <f t="shared" si="86"/>
        <v>8.0319953465572969E-2</v>
      </c>
      <c r="AP72" s="46">
        <v>3347</v>
      </c>
      <c r="AQ72" s="20">
        <v>1.02</v>
      </c>
      <c r="AR72" s="20">
        <v>0.19</v>
      </c>
      <c r="AS72" s="43">
        <v>85435.8</v>
      </c>
      <c r="AT72" s="20">
        <v>8.49</v>
      </c>
      <c r="AU72" s="20">
        <v>25.51</v>
      </c>
      <c r="AV72" s="20" t="s">
        <v>63</v>
      </c>
      <c r="AW72" s="43">
        <v>138135.5</v>
      </c>
      <c r="AX72" s="23">
        <v>41.25</v>
      </c>
      <c r="AY72" s="23">
        <v>22.5</v>
      </c>
      <c r="AZ72" s="23">
        <v>2.2999999999999998</v>
      </c>
      <c r="BA72" s="43">
        <v>85435.8</v>
      </c>
      <c r="BB72" s="23">
        <v>25.51</v>
      </c>
      <c r="BC72" s="43">
        <v>85435.8</v>
      </c>
      <c r="BD72" s="23">
        <v>25.51</v>
      </c>
      <c r="BE72" s="20" t="s">
        <v>63</v>
      </c>
      <c r="BF72" s="20" t="s">
        <v>63</v>
      </c>
      <c r="BG72" s="117">
        <v>52699.7</v>
      </c>
      <c r="BH72" s="23">
        <v>15.7</v>
      </c>
      <c r="BI72" s="43">
        <v>6148</v>
      </c>
      <c r="BJ72" s="43">
        <v>60882</v>
      </c>
      <c r="BK72" s="40">
        <v>1994</v>
      </c>
      <c r="BL72" s="11" t="s">
        <v>244</v>
      </c>
    </row>
    <row r="73" spans="2:64" s="109" customFormat="1" ht="15.75" customHeight="1">
      <c r="B73" s="24" t="s">
        <v>65</v>
      </c>
      <c r="C73" s="25" t="s">
        <v>270</v>
      </c>
      <c r="D73" s="26">
        <f t="shared" ref="D73:E73" si="87">AVERAGE(D67:D72)</f>
        <v>13237.353100291666</v>
      </c>
      <c r="E73" s="26">
        <f t="shared" si="87"/>
        <v>3.9468563153602698</v>
      </c>
      <c r="F73" s="25">
        <v>11.8</v>
      </c>
      <c r="G73" s="103">
        <f t="shared" ref="G73:H73" si="88">AVERAGE(G67:G72)</f>
        <v>158325.45154411215</v>
      </c>
      <c r="H73" s="26">
        <f t="shared" si="88"/>
        <v>1969.8216666666665</v>
      </c>
      <c r="I73" s="25">
        <v>131.80000000000001</v>
      </c>
      <c r="J73" s="27">
        <v>0.24199999999999999</v>
      </c>
      <c r="K73" s="28">
        <v>1.242</v>
      </c>
      <c r="L73" s="27">
        <f t="shared" ref="L73:O73" si="89">AVERAGE(L67:L72)</f>
        <v>0.15903333333333336</v>
      </c>
      <c r="M73" s="27">
        <f t="shared" si="89"/>
        <v>11.128544</v>
      </c>
      <c r="N73" s="103">
        <f t="shared" si="89"/>
        <v>12160</v>
      </c>
      <c r="O73" s="111">
        <f t="shared" si="89"/>
        <v>13.03</v>
      </c>
      <c r="P73" s="25">
        <v>90.88</v>
      </c>
      <c r="Q73" s="45">
        <f t="shared" ref="Q73:S73" si="90">AVERAGE(Q67:Q72)</f>
        <v>10.628333333333334</v>
      </c>
      <c r="R73" s="27">
        <f t="shared" si="90"/>
        <v>134.10499999999999</v>
      </c>
      <c r="S73" s="27">
        <f t="shared" si="90"/>
        <v>-28.448733333333333</v>
      </c>
      <c r="T73" s="37">
        <v>47972</v>
      </c>
      <c r="U73" s="27">
        <v>6871</v>
      </c>
      <c r="V73" s="27">
        <v>41100.9</v>
      </c>
      <c r="W73" s="27">
        <f>AVERAGE(W67:W72)</f>
        <v>46255.516666666663</v>
      </c>
      <c r="X73" s="27">
        <f>(W72/W67)-1</f>
        <v>0.73102840408290914</v>
      </c>
      <c r="Y73" s="27">
        <f>AVERAGE(Y67:Y72)</f>
        <v>15.731666666666669</v>
      </c>
      <c r="Z73" s="66"/>
      <c r="AA73" s="66" t="s">
        <v>271</v>
      </c>
      <c r="AB73" s="66"/>
      <c r="AC73" s="66"/>
      <c r="AD73" s="45">
        <v>17244.060000000001</v>
      </c>
      <c r="AE73" s="27">
        <f>AVERAGE(AE67:AE72)</f>
        <v>0.97666666666666668</v>
      </c>
      <c r="AF73" s="49"/>
      <c r="AG73" s="49"/>
      <c r="AH73" s="27">
        <f>AVERAGE(AH67:AH72)</f>
        <v>58.93887915884325</v>
      </c>
      <c r="AI73" s="33"/>
      <c r="AJ73" s="27">
        <v>30324.34</v>
      </c>
      <c r="AK73" s="27">
        <f>AVERAGE(AK67:AK72)</f>
        <v>13946.699999999999</v>
      </c>
      <c r="AL73" s="27">
        <f>(AK72/AK67)-1</f>
        <v>-7.1355205123557419E-2</v>
      </c>
      <c r="AM73" s="27">
        <f t="shared" ref="AM73:AO73" si="91">AVERAGE(AM67:AM72)</f>
        <v>3.89564769674308</v>
      </c>
      <c r="AN73" s="27">
        <f t="shared" si="91"/>
        <v>19.237677959245126</v>
      </c>
      <c r="AO73" s="27">
        <f t="shared" si="91"/>
        <v>2.6131801730896482E-2</v>
      </c>
      <c r="AP73" s="47">
        <v>30374</v>
      </c>
      <c r="AQ73" s="32">
        <v>2.09</v>
      </c>
      <c r="AR73" s="32">
        <v>0.47</v>
      </c>
      <c r="AS73" s="33">
        <f>AVERAGE(AS67:AS72)</f>
        <v>78959.249999999985</v>
      </c>
      <c r="AT73" s="32">
        <v>5.47</v>
      </c>
      <c r="AU73" s="32">
        <v>25.51</v>
      </c>
      <c r="AV73" s="32"/>
      <c r="AW73" s="33">
        <f t="shared" ref="AW73:BD73" si="92">AVERAGE(AW67:AW72)</f>
        <v>115503.25</v>
      </c>
      <c r="AX73" s="37">
        <f t="shared" si="92"/>
        <v>39.661666666666669</v>
      </c>
      <c r="AY73" s="37">
        <f t="shared" si="92"/>
        <v>10.783333333333331</v>
      </c>
      <c r="AZ73" s="37">
        <f t="shared" si="92"/>
        <v>2.5333333333333332</v>
      </c>
      <c r="BA73" s="33">
        <f t="shared" si="92"/>
        <v>77297.916666666672</v>
      </c>
      <c r="BB73" s="37">
        <f t="shared" si="92"/>
        <v>27.508333333333329</v>
      </c>
      <c r="BC73" s="33">
        <f t="shared" si="92"/>
        <v>78959.249999999985</v>
      </c>
      <c r="BD73" s="37">
        <f t="shared" si="92"/>
        <v>27.914999999999996</v>
      </c>
      <c r="BE73" s="32"/>
      <c r="BF73" s="32"/>
      <c r="BG73" s="118">
        <f t="shared" ref="BG73:BJ73" si="93">AVERAGE(BG67:BG72)</f>
        <v>38205.366666666669</v>
      </c>
      <c r="BH73" s="37">
        <f t="shared" si="93"/>
        <v>12.15</v>
      </c>
      <c r="BI73" s="33">
        <f t="shared" si="93"/>
        <v>13946.699999999999</v>
      </c>
      <c r="BJ73" s="33">
        <f t="shared" si="93"/>
        <v>46255.516666666663</v>
      </c>
      <c r="BK73" s="32" t="s">
        <v>270</v>
      </c>
      <c r="BL73" s="24" t="s">
        <v>65</v>
      </c>
    </row>
    <row r="74" spans="2:64" ht="15.75" customHeight="1">
      <c r="B74" s="11" t="s">
        <v>272</v>
      </c>
      <c r="C74" s="12">
        <v>1995</v>
      </c>
      <c r="D74" s="13">
        <v>13650.311995999999</v>
      </c>
      <c r="E74" s="14">
        <v>-5.9102996219615092</v>
      </c>
      <c r="F74" s="15">
        <v>89</v>
      </c>
      <c r="G74" s="102">
        <f>(D74/F74)*1000</f>
        <v>153374.29208988763</v>
      </c>
      <c r="H74" s="14">
        <v>7.64</v>
      </c>
      <c r="I74" s="14">
        <v>43.61</v>
      </c>
      <c r="J74" s="14">
        <v>2.54</v>
      </c>
      <c r="K74" s="16">
        <v>153.5</v>
      </c>
      <c r="L74" s="17">
        <v>0.51970000000000005</v>
      </c>
      <c r="M74" s="14">
        <v>20.037589499999999</v>
      </c>
      <c r="N74" s="14" t="s">
        <v>63</v>
      </c>
      <c r="O74" s="14">
        <v>20.149999999999999</v>
      </c>
      <c r="P74" s="12">
        <v>31.96</v>
      </c>
      <c r="Q74" s="48">
        <v>5.21</v>
      </c>
      <c r="R74" s="17">
        <v>104.96</v>
      </c>
      <c r="S74" s="19">
        <v>-64.56</v>
      </c>
      <c r="T74" s="43">
        <v>8140.9</v>
      </c>
      <c r="U74" s="44">
        <v>1074.9000000000001</v>
      </c>
      <c r="V74" s="44">
        <v>7066</v>
      </c>
      <c r="W74" s="44">
        <v>79541.600000000006</v>
      </c>
      <c r="X74" s="14">
        <f>(W74/W72)-1</f>
        <v>0.30648796031667835</v>
      </c>
      <c r="Y74" s="20">
        <v>26.29</v>
      </c>
      <c r="Z74" s="21" t="s">
        <v>273</v>
      </c>
      <c r="AA74" s="21" t="s">
        <v>274</v>
      </c>
      <c r="AB74" s="21" t="s">
        <v>275</v>
      </c>
      <c r="AC74" s="21" t="s">
        <v>276</v>
      </c>
      <c r="AD74" s="43">
        <v>3672.72</v>
      </c>
      <c r="AE74" s="20">
        <v>1.21</v>
      </c>
      <c r="AF74" s="48" t="s">
        <v>63</v>
      </c>
      <c r="AG74" s="48" t="s">
        <v>63</v>
      </c>
      <c r="AH74" s="17">
        <v>56.616573571525997</v>
      </c>
      <c r="AI74" s="12" t="s">
        <v>63</v>
      </c>
      <c r="AJ74" s="20">
        <v>9526.2999999999993</v>
      </c>
      <c r="AK74" s="44">
        <v>15741</v>
      </c>
      <c r="AL74" s="14">
        <f>(AK74/AK72)-1</f>
        <v>1.5603448275862069</v>
      </c>
      <c r="AM74" s="14">
        <v>4.1406525578764253</v>
      </c>
      <c r="AN74" s="17">
        <v>16.213630091317867</v>
      </c>
      <c r="AO74" s="41">
        <f>(AN74/AN72)-1</f>
        <v>-0.25166474603694633</v>
      </c>
      <c r="AP74" s="20">
        <v>-201</v>
      </c>
      <c r="AQ74" s="20">
        <v>-0.05</v>
      </c>
      <c r="AR74" s="20">
        <v>-0.01</v>
      </c>
      <c r="AS74" s="43">
        <v>100933.7</v>
      </c>
      <c r="AT74" s="20">
        <v>18.14</v>
      </c>
      <c r="AU74" s="20">
        <v>33.36</v>
      </c>
      <c r="AV74" s="50">
        <v>308</v>
      </c>
      <c r="AW74" s="43">
        <v>164954.70000000001</v>
      </c>
      <c r="AX74" s="23">
        <v>54.52</v>
      </c>
      <c r="AY74" s="23">
        <v>10.5</v>
      </c>
      <c r="AZ74" s="23">
        <v>2.1</v>
      </c>
      <c r="BA74" s="43">
        <v>100933.7</v>
      </c>
      <c r="BB74" s="23">
        <v>33.36</v>
      </c>
      <c r="BC74" s="43">
        <v>100933.7</v>
      </c>
      <c r="BD74" s="23">
        <v>33.36</v>
      </c>
      <c r="BE74" s="20" t="s">
        <v>63</v>
      </c>
      <c r="BF74" s="20" t="s">
        <v>63</v>
      </c>
      <c r="BG74" s="117">
        <v>64021</v>
      </c>
      <c r="BH74" s="23">
        <v>21.2</v>
      </c>
      <c r="BI74" s="43">
        <v>15741</v>
      </c>
      <c r="BJ74" s="43">
        <v>79541.600000000006</v>
      </c>
      <c r="BK74" s="40">
        <v>1995</v>
      </c>
      <c r="BL74" s="11" t="s">
        <v>272</v>
      </c>
    </row>
    <row r="75" spans="2:64" ht="15.75" customHeight="1">
      <c r="B75" s="11" t="s">
        <v>272</v>
      </c>
      <c r="C75" s="12">
        <v>1996</v>
      </c>
      <c r="D75" s="13">
        <v>14499.12895925</v>
      </c>
      <c r="E75" s="14">
        <v>6.2182971605244859</v>
      </c>
      <c r="F75" s="15">
        <v>90.63</v>
      </c>
      <c r="G75" s="102">
        <f t="shared" ref="G75:G79" si="94">(D75/F75)*1000</f>
        <v>159981.56194692705</v>
      </c>
      <c r="H75" s="14">
        <v>7.86</v>
      </c>
      <c r="I75" s="14">
        <v>2.88</v>
      </c>
      <c r="J75" s="14">
        <v>3.32</v>
      </c>
      <c r="K75" s="16">
        <v>158.6</v>
      </c>
      <c r="L75" s="17">
        <v>0.27700000000000002</v>
      </c>
      <c r="M75" s="14">
        <v>26.54971741666667</v>
      </c>
      <c r="N75" s="14" t="s">
        <v>63</v>
      </c>
      <c r="O75" s="14">
        <v>26.45</v>
      </c>
      <c r="P75" s="12">
        <v>31.27</v>
      </c>
      <c r="Q75" s="48">
        <v>4.08</v>
      </c>
      <c r="R75" s="17">
        <v>107.89</v>
      </c>
      <c r="S75" s="20">
        <v>-0.63570000000000004</v>
      </c>
      <c r="T75" s="43">
        <v>11375.7</v>
      </c>
      <c r="U75" s="44">
        <v>1550</v>
      </c>
      <c r="V75" s="44">
        <v>9825.6</v>
      </c>
      <c r="W75" s="44">
        <v>95999.7</v>
      </c>
      <c r="X75" s="14">
        <f t="shared" ref="X75:X79" si="95">(W75/W74)-1</f>
        <v>0.20691185492874165</v>
      </c>
      <c r="Y75" s="20">
        <v>24.16</v>
      </c>
      <c r="Z75" s="21" t="s">
        <v>277</v>
      </c>
      <c r="AA75" s="21" t="s">
        <v>278</v>
      </c>
      <c r="AB75" s="21" t="s">
        <v>203</v>
      </c>
      <c r="AC75" s="21" t="s">
        <v>279</v>
      </c>
      <c r="AD75" s="43">
        <v>4223.68</v>
      </c>
      <c r="AE75" s="20">
        <v>1.06</v>
      </c>
      <c r="AF75" s="48" t="s">
        <v>63</v>
      </c>
      <c r="AG75" s="48" t="s">
        <v>63</v>
      </c>
      <c r="AH75" s="17">
        <v>60.2281087645394</v>
      </c>
      <c r="AI75" s="12">
        <v>42</v>
      </c>
      <c r="AJ75" s="20">
        <v>9185.4500000000007</v>
      </c>
      <c r="AK75" s="44">
        <v>17509</v>
      </c>
      <c r="AL75" s="14">
        <f t="shared" ref="AL75:AL79" si="96">(AK75/AK74)-1</f>
        <v>0.11231815005399914</v>
      </c>
      <c r="AM75" s="14">
        <v>4.0515279660102719</v>
      </c>
      <c r="AN75" s="17">
        <v>17.714973498210661</v>
      </c>
      <c r="AO75" s="41">
        <f t="shared" ref="AO75:AO79" si="97">(AN75/AN74)-1</f>
        <v>9.2597610679223452E-2</v>
      </c>
      <c r="AP75" s="20">
        <v>283</v>
      </c>
      <c r="AQ75" s="20">
        <v>0.05</v>
      </c>
      <c r="AR75" s="20">
        <v>0.01</v>
      </c>
      <c r="AS75" s="43">
        <v>98284.5</v>
      </c>
      <c r="AT75" s="20">
        <v>-2.62</v>
      </c>
      <c r="AU75" s="20">
        <v>24.74</v>
      </c>
      <c r="AV75" s="50">
        <v>323</v>
      </c>
      <c r="AW75" s="43">
        <v>156339.6</v>
      </c>
      <c r="AX75" s="23">
        <v>39.35</v>
      </c>
      <c r="AY75" s="23">
        <v>8.9</v>
      </c>
      <c r="AZ75" s="23">
        <v>1.6</v>
      </c>
      <c r="BA75" s="43">
        <v>98284.5</v>
      </c>
      <c r="BB75" s="23">
        <v>24.74</v>
      </c>
      <c r="BC75" s="43">
        <v>98284.5</v>
      </c>
      <c r="BD75" s="23">
        <v>24.74</v>
      </c>
      <c r="BE75" s="20" t="s">
        <v>63</v>
      </c>
      <c r="BF75" s="20" t="s">
        <v>63</v>
      </c>
      <c r="BG75" s="117">
        <v>58055.1</v>
      </c>
      <c r="BH75" s="23">
        <v>14.6</v>
      </c>
      <c r="BI75" s="43">
        <v>17509</v>
      </c>
      <c r="BJ75" s="43">
        <v>95999.7</v>
      </c>
      <c r="BK75" s="40">
        <v>1996</v>
      </c>
      <c r="BL75" s="137" t="s">
        <v>272</v>
      </c>
    </row>
    <row r="76" spans="2:64" ht="15.75" customHeight="1">
      <c r="B76" s="11" t="s">
        <v>272</v>
      </c>
      <c r="C76" s="12">
        <v>1997</v>
      </c>
      <c r="D76" s="13">
        <v>15542.90329575</v>
      </c>
      <c r="E76" s="14">
        <v>7.1988761492745024</v>
      </c>
      <c r="F76" s="15">
        <v>92.3</v>
      </c>
      <c r="G76" s="102">
        <f t="shared" si="94"/>
        <v>168395.48532773566</v>
      </c>
      <c r="H76" s="14">
        <v>8.06</v>
      </c>
      <c r="I76" s="14">
        <v>2.54</v>
      </c>
      <c r="J76" s="14">
        <v>1.7</v>
      </c>
      <c r="K76" s="16">
        <v>161.30000000000001</v>
      </c>
      <c r="L76" s="17">
        <v>0.15720000000000001</v>
      </c>
      <c r="M76" s="14">
        <v>31.781053583333332</v>
      </c>
      <c r="N76" s="14" t="s">
        <v>63</v>
      </c>
      <c r="O76" s="14">
        <v>26.45</v>
      </c>
      <c r="P76" s="12">
        <v>0</v>
      </c>
      <c r="Q76" s="48">
        <v>3.52</v>
      </c>
      <c r="R76" s="17">
        <v>93.23</v>
      </c>
      <c r="S76" s="19">
        <v>-68.52</v>
      </c>
      <c r="T76" s="43">
        <v>10985.4</v>
      </c>
      <c r="U76" s="44">
        <v>2506.3000000000002</v>
      </c>
      <c r="V76" s="44">
        <v>8479.2000000000007</v>
      </c>
      <c r="W76" s="44">
        <v>110432</v>
      </c>
      <c r="X76" s="14">
        <f t="shared" si="95"/>
        <v>0.15033692813623389</v>
      </c>
      <c r="Y76" s="20">
        <v>22.46</v>
      </c>
      <c r="Z76" s="21" t="s">
        <v>280</v>
      </c>
      <c r="AA76" s="21" t="s">
        <v>281</v>
      </c>
      <c r="AB76" s="21" t="s">
        <v>282</v>
      </c>
      <c r="AC76" s="21" t="s">
        <v>283</v>
      </c>
      <c r="AD76" s="43">
        <v>4864.8500000000004</v>
      </c>
      <c r="AE76" s="20">
        <v>0.99</v>
      </c>
      <c r="AF76" s="48" t="s">
        <v>63</v>
      </c>
      <c r="AG76" s="48" t="s">
        <v>63</v>
      </c>
      <c r="AH76" s="17">
        <v>64.483737418020496</v>
      </c>
      <c r="AI76" s="12">
        <v>40</v>
      </c>
      <c r="AJ76" s="20">
        <v>12829.56</v>
      </c>
      <c r="AK76" s="44">
        <v>28003</v>
      </c>
      <c r="AL76" s="14">
        <f t="shared" si="96"/>
        <v>0.59934890627677184</v>
      </c>
      <c r="AM76" s="14">
        <v>5.3497039103585839</v>
      </c>
      <c r="AN76" s="17">
        <v>19.394799246083014</v>
      </c>
      <c r="AO76" s="41">
        <f t="shared" si="97"/>
        <v>9.4825191132350772E-2</v>
      </c>
      <c r="AP76" s="46">
        <v>-23011</v>
      </c>
      <c r="AQ76" s="20">
        <v>-3.13</v>
      </c>
      <c r="AR76" s="20">
        <v>-0.57999999999999996</v>
      </c>
      <c r="AS76" s="43">
        <v>88321.2</v>
      </c>
      <c r="AT76" s="20">
        <v>-10.14</v>
      </c>
      <c r="AU76" s="20">
        <v>17.97</v>
      </c>
      <c r="AV76" s="50">
        <v>199</v>
      </c>
      <c r="AW76" s="43">
        <v>147773.79999999999</v>
      </c>
      <c r="AX76" s="23">
        <v>30.06</v>
      </c>
      <c r="AY76" s="23">
        <v>5.3</v>
      </c>
      <c r="AZ76" s="23">
        <v>1.3</v>
      </c>
      <c r="BA76" s="43">
        <v>88321.2</v>
      </c>
      <c r="BB76" s="23">
        <v>17.97</v>
      </c>
      <c r="BC76" s="43">
        <v>88321.2</v>
      </c>
      <c r="BD76" s="23">
        <v>17.97</v>
      </c>
      <c r="BE76" s="20" t="s">
        <v>63</v>
      </c>
      <c r="BF76" s="20" t="s">
        <v>63</v>
      </c>
      <c r="BG76" s="117">
        <v>59452.6</v>
      </c>
      <c r="BH76" s="23">
        <v>12.1</v>
      </c>
      <c r="BI76" s="43">
        <v>28003</v>
      </c>
      <c r="BJ76" s="43">
        <v>110432</v>
      </c>
      <c r="BK76" s="136">
        <v>1997</v>
      </c>
      <c r="BL76" s="138" t="s">
        <v>272</v>
      </c>
    </row>
    <row r="77" spans="2:64" ht="15.75" customHeight="1">
      <c r="B77" s="11" t="s">
        <v>272</v>
      </c>
      <c r="C77" s="12">
        <v>1998</v>
      </c>
      <c r="D77" s="13">
        <v>16504.244133</v>
      </c>
      <c r="E77" s="14">
        <v>6.1850789325367908</v>
      </c>
      <c r="F77" s="15">
        <v>94</v>
      </c>
      <c r="G77" s="102">
        <f t="shared" si="94"/>
        <v>175577.06524468085</v>
      </c>
      <c r="H77" s="14">
        <v>9.94</v>
      </c>
      <c r="I77" s="14">
        <v>23.33</v>
      </c>
      <c r="J77" s="14">
        <v>1.61</v>
      </c>
      <c r="K77" s="16">
        <v>163.9</v>
      </c>
      <c r="L77" s="17">
        <v>0.18609999999999999</v>
      </c>
      <c r="M77" s="14">
        <v>36.946866583333325</v>
      </c>
      <c r="N77" s="14" t="s">
        <v>63</v>
      </c>
      <c r="O77" s="14">
        <v>34.450000000000003</v>
      </c>
      <c r="P77" s="12">
        <v>30.25</v>
      </c>
      <c r="Q77" s="48">
        <v>2.97</v>
      </c>
      <c r="R77" s="17">
        <v>102.38</v>
      </c>
      <c r="S77" s="20">
        <v>-0.65429999999999999</v>
      </c>
      <c r="T77" s="43">
        <v>6992.6</v>
      </c>
      <c r="U77" s="44">
        <v>2089.5</v>
      </c>
      <c r="V77" s="44">
        <v>4903.1000000000004</v>
      </c>
      <c r="W77" s="44">
        <v>117539</v>
      </c>
      <c r="X77" s="14">
        <f t="shared" si="95"/>
        <v>6.4356345986670505E-2</v>
      </c>
      <c r="Y77" s="20">
        <v>24.29</v>
      </c>
      <c r="Z77" s="21" t="s">
        <v>284</v>
      </c>
      <c r="AA77" s="21" t="s">
        <v>285</v>
      </c>
      <c r="AB77" s="21" t="s">
        <v>286</v>
      </c>
      <c r="AC77" s="21" t="s">
        <v>287</v>
      </c>
      <c r="AD77" s="43">
        <v>5626.84</v>
      </c>
      <c r="AE77" s="20">
        <v>1.1599999999999999</v>
      </c>
      <c r="AF77" s="51" t="s">
        <v>63</v>
      </c>
      <c r="AG77" s="51" t="s">
        <v>63</v>
      </c>
      <c r="AH77" s="17">
        <v>68.429056347613596</v>
      </c>
      <c r="AI77" s="12">
        <v>34</v>
      </c>
      <c r="AJ77" s="20">
        <v>12756.76</v>
      </c>
      <c r="AK77" s="44">
        <v>30235.48</v>
      </c>
      <c r="AL77" s="14">
        <f t="shared" si="96"/>
        <v>7.9722886833553552E-2</v>
      </c>
      <c r="AM77" s="14">
        <v>5.4237829074205948</v>
      </c>
      <c r="AN77" s="17">
        <v>21.015355546150573</v>
      </c>
      <c r="AO77" s="41">
        <f t="shared" si="97"/>
        <v>8.3556229662694159E-2</v>
      </c>
      <c r="AP77" s="46">
        <v>-47919</v>
      </c>
      <c r="AQ77" s="20">
        <v>-6.13</v>
      </c>
      <c r="AR77" s="20">
        <v>-1</v>
      </c>
      <c r="AS77" s="43">
        <v>92294.5</v>
      </c>
      <c r="AT77" s="20">
        <v>4.5</v>
      </c>
      <c r="AU77" s="20">
        <v>19.07</v>
      </c>
      <c r="AV77" s="50">
        <v>166</v>
      </c>
      <c r="AW77" s="43">
        <v>159250.4</v>
      </c>
      <c r="AX77" s="23">
        <v>32.909999999999997</v>
      </c>
      <c r="AY77" s="23">
        <v>5.3</v>
      </c>
      <c r="AZ77" s="23">
        <v>1.4</v>
      </c>
      <c r="BA77" s="43">
        <v>92294.5</v>
      </c>
      <c r="BB77" s="23">
        <v>19.07</v>
      </c>
      <c r="BC77" s="43">
        <v>92294.5</v>
      </c>
      <c r="BD77" s="23">
        <v>19.07</v>
      </c>
      <c r="BE77" s="20" t="s">
        <v>63</v>
      </c>
      <c r="BF77" s="20" t="s">
        <v>63</v>
      </c>
      <c r="BG77" s="117">
        <v>66955.899999999994</v>
      </c>
      <c r="BH77" s="23">
        <v>13.8</v>
      </c>
      <c r="BI77" s="43">
        <v>30235.5</v>
      </c>
      <c r="BJ77" s="43">
        <v>117539</v>
      </c>
      <c r="BK77" s="136">
        <v>1998</v>
      </c>
      <c r="BL77" s="138" t="s">
        <v>272</v>
      </c>
    </row>
    <row r="78" spans="2:64" ht="15.75" customHeight="1">
      <c r="B78" s="11" t="s">
        <v>272</v>
      </c>
      <c r="C78" s="12">
        <v>1999</v>
      </c>
      <c r="D78" s="13">
        <v>16958.941075000002</v>
      </c>
      <c r="E78" s="14">
        <v>2.755030393005653</v>
      </c>
      <c r="F78" s="15">
        <v>95.72</v>
      </c>
      <c r="G78" s="102">
        <f t="shared" si="94"/>
        <v>177172.38899916428</v>
      </c>
      <c r="H78" s="14">
        <v>9.52</v>
      </c>
      <c r="I78" s="14">
        <v>-4.2300000000000004</v>
      </c>
      <c r="J78" s="14">
        <v>2.68</v>
      </c>
      <c r="K78" s="16">
        <v>168.3</v>
      </c>
      <c r="L78" s="17">
        <v>0.1232</v>
      </c>
      <c r="M78" s="14">
        <v>42.818301083333331</v>
      </c>
      <c r="N78" s="14" t="s">
        <v>63</v>
      </c>
      <c r="O78" s="14">
        <v>34.450000000000003</v>
      </c>
      <c r="P78" s="12">
        <v>0</v>
      </c>
      <c r="Q78" s="48">
        <v>2.65</v>
      </c>
      <c r="R78" s="17">
        <v>91.15</v>
      </c>
      <c r="S78" s="19">
        <v>-69.22</v>
      </c>
      <c r="T78" s="43">
        <v>9691.5</v>
      </c>
      <c r="U78" s="44">
        <v>2511.5</v>
      </c>
      <c r="V78" s="44">
        <v>7180</v>
      </c>
      <c r="W78" s="44">
        <v>136361</v>
      </c>
      <c r="X78" s="14">
        <f t="shared" si="95"/>
        <v>0.16013408315537814</v>
      </c>
      <c r="Y78" s="20">
        <v>22.62</v>
      </c>
      <c r="Z78" s="21" t="s">
        <v>288</v>
      </c>
      <c r="AA78" s="21" t="s">
        <v>289</v>
      </c>
      <c r="AB78" s="21" t="s">
        <v>290</v>
      </c>
      <c r="AC78" s="21" t="s">
        <v>291</v>
      </c>
      <c r="AD78" s="43">
        <v>5909.63</v>
      </c>
      <c r="AE78" s="20">
        <v>0.98</v>
      </c>
      <c r="AF78" s="48" t="s">
        <v>63</v>
      </c>
      <c r="AG78" s="48" t="s">
        <v>63</v>
      </c>
      <c r="AH78" s="17">
        <v>70.294458810340103</v>
      </c>
      <c r="AI78" s="12">
        <v>36</v>
      </c>
      <c r="AJ78" s="20">
        <v>13945.02</v>
      </c>
      <c r="AK78" s="44">
        <v>30689.21</v>
      </c>
      <c r="AL78" s="14">
        <f t="shared" si="96"/>
        <v>1.500654198312712E-2</v>
      </c>
      <c r="AM78" s="14">
        <v>4.8616619610463987</v>
      </c>
      <c r="AN78" s="17">
        <v>20.899023756558748</v>
      </c>
      <c r="AO78" s="41">
        <f t="shared" si="97"/>
        <v>-5.5355613344897359E-3</v>
      </c>
      <c r="AP78" s="46">
        <v>-51988</v>
      </c>
      <c r="AQ78" s="20">
        <v>-5.44</v>
      </c>
      <c r="AR78" s="20">
        <v>-0.91</v>
      </c>
      <c r="AS78" s="43">
        <v>92289.5</v>
      </c>
      <c r="AT78" s="20">
        <v>-0.01</v>
      </c>
      <c r="AU78" s="20">
        <v>15.31</v>
      </c>
      <c r="AV78" s="50">
        <v>126</v>
      </c>
      <c r="AW78" s="43">
        <v>167187.70000000001</v>
      </c>
      <c r="AX78" s="23">
        <v>27.74</v>
      </c>
      <c r="AY78" s="23">
        <v>5.4</v>
      </c>
      <c r="AZ78" s="23">
        <v>1.2</v>
      </c>
      <c r="BA78" s="43">
        <v>92289.5</v>
      </c>
      <c r="BB78" s="23">
        <v>15.31</v>
      </c>
      <c r="BC78" s="43">
        <v>92289.5</v>
      </c>
      <c r="BD78" s="23">
        <v>15.31</v>
      </c>
      <c r="BE78" s="20" t="s">
        <v>63</v>
      </c>
      <c r="BF78" s="20" t="s">
        <v>63</v>
      </c>
      <c r="BG78" s="117">
        <v>74898.2</v>
      </c>
      <c r="BH78" s="23">
        <v>12.4</v>
      </c>
      <c r="BI78" s="43">
        <v>30689.200000000001</v>
      </c>
      <c r="BJ78" s="43">
        <v>136361</v>
      </c>
      <c r="BK78" s="136">
        <v>1999</v>
      </c>
      <c r="BL78" s="138" t="s">
        <v>272</v>
      </c>
    </row>
    <row r="79" spans="2:64" ht="15.75" customHeight="1">
      <c r="B79" s="11" t="s">
        <v>272</v>
      </c>
      <c r="C79" s="12">
        <v>2000</v>
      </c>
      <c r="D79" s="13">
        <v>17811.85438375</v>
      </c>
      <c r="E79" s="14">
        <v>5.02928399230845</v>
      </c>
      <c r="F79" s="15">
        <v>97.48</v>
      </c>
      <c r="G79" s="102">
        <f t="shared" si="94"/>
        <v>182723.16766259747</v>
      </c>
      <c r="H79" s="14">
        <v>9.57</v>
      </c>
      <c r="I79" s="14">
        <v>0.53</v>
      </c>
      <c r="J79" s="14">
        <v>3.39</v>
      </c>
      <c r="K79" s="16">
        <v>174</v>
      </c>
      <c r="L79" s="17">
        <v>8.9599999999999999E-2</v>
      </c>
      <c r="M79" s="14">
        <v>46.779105999999992</v>
      </c>
      <c r="N79" s="14" t="s">
        <v>63</v>
      </c>
      <c r="O79" s="14">
        <v>37.9</v>
      </c>
      <c r="P79" s="12">
        <v>10.01</v>
      </c>
      <c r="Q79" s="48">
        <v>2.4300000000000002</v>
      </c>
      <c r="R79" s="17">
        <v>92.03</v>
      </c>
      <c r="S79" s="20">
        <v>-0.68930000000000002</v>
      </c>
      <c r="T79" s="43">
        <v>16005.8</v>
      </c>
      <c r="U79" s="44">
        <v>4233.3999999999996</v>
      </c>
      <c r="V79" s="44">
        <v>11772.4</v>
      </c>
      <c r="W79" s="44">
        <v>166120</v>
      </c>
      <c r="X79" s="14">
        <f t="shared" si="95"/>
        <v>0.21823688591312762</v>
      </c>
      <c r="Y79" s="20">
        <v>23.75</v>
      </c>
      <c r="Z79" s="21" t="s">
        <v>292</v>
      </c>
      <c r="AA79" s="21" t="s">
        <v>293</v>
      </c>
      <c r="AB79" s="21" t="s">
        <v>294</v>
      </c>
      <c r="AC79" s="21" t="s">
        <v>295</v>
      </c>
      <c r="AD79" s="43">
        <v>6572.54</v>
      </c>
      <c r="AE79" s="20">
        <v>0.94</v>
      </c>
      <c r="AF79" s="48" t="s">
        <v>63</v>
      </c>
      <c r="AG79" s="48" t="s">
        <v>63</v>
      </c>
      <c r="AH79" s="17">
        <v>73.9197227251708</v>
      </c>
      <c r="AI79" s="12">
        <v>33</v>
      </c>
      <c r="AJ79" s="20">
        <v>18249.330000000002</v>
      </c>
      <c r="AK79" s="44">
        <v>35585</v>
      </c>
      <c r="AL79" s="14">
        <f t="shared" si="96"/>
        <v>0.15952805562606542</v>
      </c>
      <c r="AM79" s="14">
        <v>4.7954257388809021</v>
      </c>
      <c r="AN79" s="17">
        <v>21.230361515536714</v>
      </c>
      <c r="AO79" s="41">
        <f t="shared" si="97"/>
        <v>1.5854221844883165E-2</v>
      </c>
      <c r="AP79" s="46">
        <v>-60597</v>
      </c>
      <c r="AQ79" s="20">
        <v>-5.14</v>
      </c>
      <c r="AR79" s="20">
        <v>-0.91</v>
      </c>
      <c r="AS79" s="43">
        <v>84600.2</v>
      </c>
      <c r="AT79" s="20">
        <v>-8.33</v>
      </c>
      <c r="AU79" s="20">
        <v>12.1</v>
      </c>
      <c r="AV79" s="50">
        <v>98</v>
      </c>
      <c r="AW79" s="43">
        <v>152260.4</v>
      </c>
      <c r="AX79" s="23">
        <v>21.77</v>
      </c>
      <c r="AY79" s="23">
        <v>4.3</v>
      </c>
      <c r="AZ79" s="23">
        <v>0.9</v>
      </c>
      <c r="BA79" s="43">
        <v>84600.2</v>
      </c>
      <c r="BB79" s="23">
        <v>12.1</v>
      </c>
      <c r="BC79" s="43">
        <v>84600.2</v>
      </c>
      <c r="BD79" s="23">
        <v>12.1</v>
      </c>
      <c r="BE79" s="20" t="s">
        <v>63</v>
      </c>
      <c r="BF79" s="20" t="s">
        <v>63</v>
      </c>
      <c r="BG79" s="117">
        <v>67660.2</v>
      </c>
      <c r="BH79" s="23">
        <v>9.6999999999999993</v>
      </c>
      <c r="BI79" s="43">
        <v>35585</v>
      </c>
      <c r="BJ79" s="43">
        <v>166120</v>
      </c>
      <c r="BK79" s="136">
        <v>2000</v>
      </c>
      <c r="BL79" s="138" t="s">
        <v>272</v>
      </c>
    </row>
    <row r="80" spans="2:64" s="109" customFormat="1" ht="15.75" customHeight="1">
      <c r="B80" s="24" t="s">
        <v>65</v>
      </c>
      <c r="C80" s="52" t="s">
        <v>296</v>
      </c>
      <c r="D80" s="26">
        <f t="shared" ref="D80:E80" si="98">AVERAGE(D74:D79)</f>
        <v>15827.897307125002</v>
      </c>
      <c r="E80" s="26">
        <f t="shared" si="98"/>
        <v>3.5793778342813956</v>
      </c>
      <c r="F80" s="25">
        <v>11.5</v>
      </c>
      <c r="G80" s="103">
        <f t="shared" ref="G80:H80" si="99">AVERAGE(G74:G79)</f>
        <v>169537.3268784988</v>
      </c>
      <c r="H80" s="26">
        <f t="shared" si="99"/>
        <v>8.7649999999999988</v>
      </c>
      <c r="I80" s="52">
        <v>79.900000000000006</v>
      </c>
      <c r="J80" s="53">
        <v>0.16200000000000001</v>
      </c>
      <c r="K80" s="54">
        <v>1.1619999999999999</v>
      </c>
      <c r="L80" s="27">
        <f t="shared" ref="L80:M80" si="100">AVERAGE(L74:L79)</f>
        <v>0.22546666666666668</v>
      </c>
      <c r="M80" s="27">
        <f t="shared" si="100"/>
        <v>34.152105694444437</v>
      </c>
      <c r="N80" s="26"/>
      <c r="O80" s="27">
        <f>AVERAGE(O74:O79)</f>
        <v>29.974999999999998</v>
      </c>
      <c r="P80" s="81">
        <v>148.19999999999999</v>
      </c>
      <c r="Q80" s="45">
        <f t="shared" ref="Q80:S80" si="101">AVERAGE(Q74:Q79)</f>
        <v>3.4766666666666666</v>
      </c>
      <c r="R80" s="27">
        <f t="shared" si="101"/>
        <v>98.606666666666669</v>
      </c>
      <c r="S80" s="27">
        <f t="shared" si="101"/>
        <v>-34.046550000000003</v>
      </c>
      <c r="T80" s="37">
        <v>63191.8</v>
      </c>
      <c r="U80" s="27">
        <v>13965.6</v>
      </c>
      <c r="V80" s="27">
        <v>49226.3</v>
      </c>
      <c r="W80" s="27">
        <f>AVERAGE(W74:W79)</f>
        <v>117665.55</v>
      </c>
      <c r="X80" s="27">
        <f>(W79/W74)-1</f>
        <v>1.0884669154253874</v>
      </c>
      <c r="Y80" s="27">
        <f>AVERAGE(Y74:Y79)</f>
        <v>23.928333333333331</v>
      </c>
      <c r="Z80" s="66"/>
      <c r="AA80" s="66" t="s">
        <v>297</v>
      </c>
      <c r="AB80" s="66"/>
      <c r="AC80" s="66"/>
      <c r="AD80" s="45">
        <v>30870.27</v>
      </c>
      <c r="AE80" s="27">
        <f>AVERAGE(AE74:AE79)</f>
        <v>1.0566666666666666</v>
      </c>
      <c r="AF80" s="49"/>
      <c r="AG80" s="32"/>
      <c r="AH80" s="27">
        <f t="shared" ref="AH80:AI80" si="102">AVERAGE(AH74:AH79)</f>
        <v>65.661942939535066</v>
      </c>
      <c r="AI80" s="55">
        <f t="shared" si="102"/>
        <v>37</v>
      </c>
      <c r="AJ80" s="27">
        <v>76492.42</v>
      </c>
      <c r="AK80" s="27">
        <f>AVERAGE(AK74:AK79)</f>
        <v>26293.781666666666</v>
      </c>
      <c r="AL80" s="27">
        <f>(AK79/AK74)-1</f>
        <v>1.2606568832983926</v>
      </c>
      <c r="AM80" s="27">
        <f t="shared" ref="AM80:AO80" si="103">AVERAGE(AM74:AM79)</f>
        <v>4.7704591735988631</v>
      </c>
      <c r="AN80" s="27">
        <f t="shared" si="103"/>
        <v>19.411357275642931</v>
      </c>
      <c r="AO80" s="27">
        <f t="shared" si="103"/>
        <v>4.9388243246192469E-3</v>
      </c>
      <c r="AP80" s="47">
        <v>-183432</v>
      </c>
      <c r="AQ80" s="32">
        <v>-3.95</v>
      </c>
      <c r="AR80" s="32">
        <v>-0.69</v>
      </c>
      <c r="AS80" s="33">
        <f>AVERAGE(AS74:AS79)</f>
        <v>92787.266666666663</v>
      </c>
      <c r="AT80" s="32">
        <v>-0.98</v>
      </c>
      <c r="AU80" s="32">
        <v>12.1</v>
      </c>
      <c r="AV80" s="56">
        <f t="shared" ref="AV80:BD80" si="104">AVERAGE(AV74:AV79)</f>
        <v>203.33333333333334</v>
      </c>
      <c r="AW80" s="33">
        <f t="shared" si="104"/>
        <v>157961.1</v>
      </c>
      <c r="AX80" s="37">
        <f t="shared" si="104"/>
        <v>34.391666666666673</v>
      </c>
      <c r="AY80" s="37">
        <f t="shared" si="104"/>
        <v>6.6166666666666663</v>
      </c>
      <c r="AZ80" s="37">
        <f t="shared" si="104"/>
        <v>1.4166666666666667</v>
      </c>
      <c r="BA80" s="33">
        <f t="shared" si="104"/>
        <v>92787.266666666663</v>
      </c>
      <c r="BB80" s="37">
        <f t="shared" si="104"/>
        <v>20.424999999999997</v>
      </c>
      <c r="BC80" s="33">
        <f t="shared" si="104"/>
        <v>92787.266666666663</v>
      </c>
      <c r="BD80" s="37">
        <f t="shared" si="104"/>
        <v>20.424999999999997</v>
      </c>
      <c r="BE80" s="33"/>
      <c r="BF80" s="32"/>
      <c r="BG80" s="118">
        <f t="shared" ref="BG80:BJ80" si="105">AVERAGE(BG74:BG79)</f>
        <v>65173.833333333336</v>
      </c>
      <c r="BH80" s="37">
        <f t="shared" si="105"/>
        <v>13.966666666666669</v>
      </c>
      <c r="BI80" s="33">
        <f t="shared" si="105"/>
        <v>26293.783333333336</v>
      </c>
      <c r="BJ80" s="33">
        <f t="shared" si="105"/>
        <v>117665.55</v>
      </c>
      <c r="BK80" s="49" t="s">
        <v>296</v>
      </c>
      <c r="BL80" s="139" t="s">
        <v>65</v>
      </c>
    </row>
    <row r="81" spans="2:64" ht="15.75" customHeight="1">
      <c r="B81" s="57" t="s">
        <v>298</v>
      </c>
      <c r="C81" s="20">
        <v>2001</v>
      </c>
      <c r="D81" s="58">
        <v>17731.550483999996</v>
      </c>
      <c r="E81" s="14">
        <v>-0.45084525181873653</v>
      </c>
      <c r="F81" s="15">
        <v>98.87</v>
      </c>
      <c r="G81" s="102">
        <f>(D81/F81)*1000</f>
        <v>179342.07023364009</v>
      </c>
      <c r="H81" s="23">
        <v>9.17</v>
      </c>
      <c r="I81" s="23">
        <v>-4.18</v>
      </c>
      <c r="J81" s="23">
        <v>1.55</v>
      </c>
      <c r="K81" s="59">
        <v>176.7</v>
      </c>
      <c r="L81" s="17">
        <v>4.3999999999999997E-2</v>
      </c>
      <c r="M81" s="60">
        <v>49.822267250000003</v>
      </c>
      <c r="N81" s="21" t="s">
        <v>63</v>
      </c>
      <c r="O81" s="14">
        <v>40.35</v>
      </c>
      <c r="P81" s="12">
        <v>6.46</v>
      </c>
      <c r="Q81" s="48">
        <v>2.33</v>
      </c>
      <c r="R81" s="17">
        <v>93.85</v>
      </c>
      <c r="S81" s="20">
        <v>-0.68310000000000004</v>
      </c>
      <c r="T81" s="43">
        <v>12448.4</v>
      </c>
      <c r="U81" s="44">
        <v>3656.2</v>
      </c>
      <c r="V81" s="44">
        <v>8792.2999999999993</v>
      </c>
      <c r="W81" s="44">
        <v>158780</v>
      </c>
      <c r="X81" s="14">
        <f>(W81/W79)-1</f>
        <v>-4.418492655911388E-2</v>
      </c>
      <c r="Y81" s="20">
        <v>20.6</v>
      </c>
      <c r="Z81" s="21" t="s">
        <v>299</v>
      </c>
      <c r="AA81" s="21" t="s">
        <v>300</v>
      </c>
      <c r="AB81" s="21" t="s">
        <v>301</v>
      </c>
      <c r="AC81" s="21">
        <v>123.56</v>
      </c>
      <c r="AD81" s="43">
        <v>8895.26</v>
      </c>
      <c r="AE81" s="20">
        <v>1.1499999999999999</v>
      </c>
      <c r="AF81" s="61">
        <v>44.643257484410782</v>
      </c>
      <c r="AG81" s="12" t="s">
        <v>63</v>
      </c>
      <c r="AH81" s="17">
        <v>73.259879642933498</v>
      </c>
      <c r="AI81" s="12">
        <v>36</v>
      </c>
      <c r="AJ81" s="20">
        <v>30041.53</v>
      </c>
      <c r="AK81" s="44">
        <v>44814</v>
      </c>
      <c r="AL81" s="14">
        <f>(AK81/AK79)-1</f>
        <v>0.25935085007727965</v>
      </c>
      <c r="AM81" s="14">
        <v>5.6294427017612927</v>
      </c>
      <c r="AN81" s="17">
        <v>19.673436527877293</v>
      </c>
      <c r="AO81" s="41">
        <f>(AN81/AN79)-1</f>
        <v>-7.3334831652303145E-2</v>
      </c>
      <c r="AP81" s="46">
        <v>-42196</v>
      </c>
      <c r="AQ81" s="20">
        <v>-3.32</v>
      </c>
      <c r="AR81" s="20">
        <v>-0.6</v>
      </c>
      <c r="AS81" s="43">
        <v>80339</v>
      </c>
      <c r="AT81" s="20">
        <v>-5.04</v>
      </c>
      <c r="AU81" s="20">
        <v>10.42</v>
      </c>
      <c r="AV81" s="50">
        <v>149</v>
      </c>
      <c r="AW81" s="43">
        <v>165913.9</v>
      </c>
      <c r="AX81" s="23">
        <v>21.52</v>
      </c>
      <c r="AY81" s="23">
        <v>3.7</v>
      </c>
      <c r="AZ81" s="23">
        <v>1</v>
      </c>
      <c r="BA81" s="43">
        <v>95854.1</v>
      </c>
      <c r="BB81" s="23">
        <v>12.43</v>
      </c>
      <c r="BC81" s="43">
        <v>80339</v>
      </c>
      <c r="BD81" s="23">
        <v>10.42</v>
      </c>
      <c r="BE81" s="43" t="s">
        <v>63</v>
      </c>
      <c r="BF81" s="20" t="s">
        <v>63</v>
      </c>
      <c r="BG81" s="117">
        <v>70059.8</v>
      </c>
      <c r="BH81" s="115">
        <v>9.1</v>
      </c>
      <c r="BI81" s="43">
        <v>44814</v>
      </c>
      <c r="BJ81" s="43">
        <v>158780</v>
      </c>
      <c r="BK81" s="136">
        <v>2001</v>
      </c>
      <c r="BL81" s="138" t="s">
        <v>298</v>
      </c>
    </row>
    <row r="82" spans="2:64" ht="15.75" customHeight="1">
      <c r="B82" s="57" t="s">
        <v>298</v>
      </c>
      <c r="C82" s="20">
        <v>2002</v>
      </c>
      <c r="D82" s="58">
        <v>17689.599762499998</v>
      </c>
      <c r="E82" s="62">
        <v>-0.23658800474246003</v>
      </c>
      <c r="F82" s="15">
        <v>100.29</v>
      </c>
      <c r="G82" s="102">
        <f t="shared" ref="G82:G86" si="106">(D82/F82)*1000</f>
        <v>176384.48262538633</v>
      </c>
      <c r="H82" s="23">
        <v>10.36</v>
      </c>
      <c r="I82" s="23">
        <v>12.98</v>
      </c>
      <c r="J82" s="23">
        <v>2.38</v>
      </c>
      <c r="K82" s="59">
        <v>180.9</v>
      </c>
      <c r="L82" s="17">
        <v>5.7000000000000002E-2</v>
      </c>
      <c r="M82" s="60">
        <v>52.053372854166668</v>
      </c>
      <c r="N82" s="21" t="s">
        <v>63</v>
      </c>
      <c r="O82" s="14">
        <v>42.15</v>
      </c>
      <c r="P82" s="12">
        <v>4.46</v>
      </c>
      <c r="Q82" s="48">
        <v>2.2000000000000002</v>
      </c>
      <c r="R82" s="17">
        <v>92.75</v>
      </c>
      <c r="S82" s="19">
        <v>-68.680000000000007</v>
      </c>
      <c r="T82" s="43">
        <v>14577</v>
      </c>
      <c r="U82" s="44">
        <v>2495.1999999999998</v>
      </c>
      <c r="V82" s="44">
        <v>12081.9</v>
      </c>
      <c r="W82" s="44">
        <v>161046</v>
      </c>
      <c r="X82" s="14">
        <f t="shared" ref="X82:X86" si="107">(W82/W81)-1</f>
        <v>1.4271318805894939E-2</v>
      </c>
      <c r="Y82" s="20">
        <v>22.38</v>
      </c>
      <c r="Z82" s="21" t="s">
        <v>302</v>
      </c>
      <c r="AA82" s="21" t="s">
        <v>303</v>
      </c>
      <c r="AB82" s="21" t="s">
        <v>264</v>
      </c>
      <c r="AC82" s="21">
        <v>140.05000000000001</v>
      </c>
      <c r="AD82" s="43">
        <v>9814.4500000000007</v>
      </c>
      <c r="AE82" s="20">
        <v>1.36</v>
      </c>
      <c r="AF82" s="48">
        <v>40.838159165409586</v>
      </c>
      <c r="AG82" s="12" t="s">
        <v>63</v>
      </c>
      <c r="AH82" s="17">
        <v>73.058474911776003</v>
      </c>
      <c r="AI82" s="12">
        <v>43</v>
      </c>
      <c r="AJ82" s="20">
        <v>24059.51</v>
      </c>
      <c r="AK82" s="44">
        <v>50674</v>
      </c>
      <c r="AL82" s="14">
        <f t="shared" ref="AL82:AL86" si="108">(AK82/AK81)-1</f>
        <v>0.13076270808229573</v>
      </c>
      <c r="AM82" s="14">
        <v>6.2509088474598391</v>
      </c>
      <c r="AN82" s="17">
        <v>19.367930999263663</v>
      </c>
      <c r="AO82" s="41">
        <f t="shared" ref="AO82:AO86" si="109">(AN82/AN81)-1</f>
        <v>-1.5528833926941377E-2</v>
      </c>
      <c r="AP82" s="46">
        <v>-75606</v>
      </c>
      <c r="AQ82" s="20">
        <v>-5.45</v>
      </c>
      <c r="AR82" s="20">
        <v>-1.01</v>
      </c>
      <c r="AS82" s="43">
        <v>78818.600000000006</v>
      </c>
      <c r="AT82" s="20">
        <v>-1.89</v>
      </c>
      <c r="AU82" s="20">
        <v>10.95</v>
      </c>
      <c r="AV82" s="50">
        <v>362</v>
      </c>
      <c r="AW82" s="43">
        <v>161662</v>
      </c>
      <c r="AX82" s="23">
        <v>22.46</v>
      </c>
      <c r="AY82" s="23">
        <v>3.2</v>
      </c>
      <c r="AZ82" s="23">
        <v>1</v>
      </c>
      <c r="BA82" s="43">
        <v>105847.7</v>
      </c>
      <c r="BB82" s="23">
        <v>14.71</v>
      </c>
      <c r="BC82" s="43">
        <v>78818.100000000006</v>
      </c>
      <c r="BD82" s="23">
        <v>10.95</v>
      </c>
      <c r="BE82" s="43">
        <v>27029.599999999999</v>
      </c>
      <c r="BF82" s="23">
        <v>3.76</v>
      </c>
      <c r="BG82" s="117">
        <v>55814.400000000001</v>
      </c>
      <c r="BH82" s="115">
        <v>7.8</v>
      </c>
      <c r="BI82" s="43">
        <v>50674</v>
      </c>
      <c r="BJ82" s="43">
        <v>161046</v>
      </c>
      <c r="BK82" s="136">
        <v>2002</v>
      </c>
      <c r="BL82" s="138" t="s">
        <v>298</v>
      </c>
    </row>
    <row r="83" spans="2:64" ht="15.75" customHeight="1">
      <c r="B83" s="57" t="s">
        <v>298</v>
      </c>
      <c r="C83" s="20">
        <v>2003</v>
      </c>
      <c r="D83" s="58">
        <v>17899.317904750002</v>
      </c>
      <c r="E83" s="23">
        <v>1.1855448685423782</v>
      </c>
      <c r="F83" s="15">
        <v>101.72</v>
      </c>
      <c r="G83" s="102">
        <f t="shared" si="106"/>
        <v>175966.55431331106</v>
      </c>
      <c r="H83" s="23">
        <v>11.2</v>
      </c>
      <c r="I83" s="23">
        <v>8.11</v>
      </c>
      <c r="J83" s="23">
        <v>1.88</v>
      </c>
      <c r="K83" s="59">
        <v>184.3</v>
      </c>
      <c r="L83" s="17">
        <v>3.9800000000000002E-2</v>
      </c>
      <c r="M83" s="60">
        <v>54.469984333333336</v>
      </c>
      <c r="N83" s="21" t="s">
        <v>63</v>
      </c>
      <c r="O83" s="14">
        <v>43.65</v>
      </c>
      <c r="P83" s="12">
        <v>3.56</v>
      </c>
      <c r="Q83" s="48">
        <v>2.12</v>
      </c>
      <c r="R83" s="17">
        <v>92.38</v>
      </c>
      <c r="S83" s="20">
        <v>-0.68810000000000004</v>
      </c>
      <c r="T83" s="43">
        <v>18290.2</v>
      </c>
      <c r="U83" s="44">
        <v>2423.3000000000002</v>
      </c>
      <c r="V83" s="44">
        <v>15866.9</v>
      </c>
      <c r="W83" s="44">
        <v>164766</v>
      </c>
      <c r="X83" s="14">
        <f t="shared" si="107"/>
        <v>2.309899035058316E-2</v>
      </c>
      <c r="Y83" s="20">
        <v>23.45</v>
      </c>
      <c r="Z83" s="21" t="s">
        <v>304</v>
      </c>
      <c r="AA83" s="21" t="s">
        <v>305</v>
      </c>
      <c r="AB83" s="21" t="s">
        <v>306</v>
      </c>
      <c r="AC83" s="21">
        <v>153.18</v>
      </c>
      <c r="AD83" s="43">
        <v>15138.69</v>
      </c>
      <c r="AE83" s="20">
        <v>2.15</v>
      </c>
      <c r="AF83" s="48">
        <v>40.112736991130255</v>
      </c>
      <c r="AG83" s="12" t="s">
        <v>63</v>
      </c>
      <c r="AH83" s="17">
        <v>73.723847294772398</v>
      </c>
      <c r="AI83" s="12">
        <v>53</v>
      </c>
      <c r="AJ83" s="20">
        <v>18223.7</v>
      </c>
      <c r="AK83" s="44">
        <v>59028</v>
      </c>
      <c r="AL83" s="14">
        <f t="shared" si="108"/>
        <v>0.16485771796187398</v>
      </c>
      <c r="AM83" s="14">
        <v>7.7105352348312328</v>
      </c>
      <c r="AN83" s="17">
        <v>20.104041311379945</v>
      </c>
      <c r="AO83" s="41">
        <f t="shared" si="109"/>
        <v>3.8006657094362239E-2</v>
      </c>
      <c r="AP83" s="46">
        <v>-42465</v>
      </c>
      <c r="AQ83" s="20">
        <v>-2.65</v>
      </c>
      <c r="AR83" s="20">
        <v>-0.54</v>
      </c>
      <c r="AS83" s="43">
        <v>79023.5</v>
      </c>
      <c r="AT83" s="20">
        <v>0.26</v>
      </c>
      <c r="AU83" s="20">
        <v>11.25</v>
      </c>
      <c r="AV83" s="50">
        <v>165</v>
      </c>
      <c r="AW83" s="43">
        <v>161735.4</v>
      </c>
      <c r="AX83" s="23">
        <v>23.02</v>
      </c>
      <c r="AY83" s="23">
        <v>2.7</v>
      </c>
      <c r="AZ83" s="23">
        <v>1</v>
      </c>
      <c r="BA83" s="43">
        <v>108955.4</v>
      </c>
      <c r="BB83" s="23">
        <v>15.51</v>
      </c>
      <c r="BC83" s="43">
        <v>79274.5</v>
      </c>
      <c r="BD83" s="23">
        <v>11.28</v>
      </c>
      <c r="BE83" s="43">
        <v>29680.9</v>
      </c>
      <c r="BF83" s="23">
        <v>4.22</v>
      </c>
      <c r="BG83" s="117">
        <v>52780</v>
      </c>
      <c r="BH83" s="115">
        <v>7.5</v>
      </c>
      <c r="BI83" s="43">
        <v>59028</v>
      </c>
      <c r="BJ83" s="43">
        <v>164766</v>
      </c>
      <c r="BK83" s="136">
        <v>2003</v>
      </c>
      <c r="BL83" s="138" t="s">
        <v>298</v>
      </c>
    </row>
    <row r="84" spans="2:64" ht="15.75" customHeight="1">
      <c r="B84" s="57" t="s">
        <v>298</v>
      </c>
      <c r="C84" s="20">
        <v>2004</v>
      </c>
      <c r="D84" s="58">
        <v>18537.50752875</v>
      </c>
      <c r="E84" s="23">
        <v>3.5654410262786618</v>
      </c>
      <c r="F84" s="15">
        <v>103.17</v>
      </c>
      <c r="G84" s="102">
        <f t="shared" si="106"/>
        <v>179679.24327566152</v>
      </c>
      <c r="H84" s="23">
        <v>11.22</v>
      </c>
      <c r="I84" s="23">
        <v>0.18</v>
      </c>
      <c r="J84" s="23">
        <v>3.26</v>
      </c>
      <c r="K84" s="59">
        <v>190.3</v>
      </c>
      <c r="L84" s="17">
        <v>5.1900000000000002E-2</v>
      </c>
      <c r="M84" s="60">
        <v>57.038803166666668</v>
      </c>
      <c r="N84" s="21" t="s">
        <v>63</v>
      </c>
      <c r="O84" s="14">
        <v>45.24</v>
      </c>
      <c r="P84" s="12">
        <v>3.64</v>
      </c>
      <c r="Q84" s="48">
        <v>2.0099999999999998</v>
      </c>
      <c r="R84" s="17">
        <v>91.02</v>
      </c>
      <c r="S84" s="19">
        <v>-69.27</v>
      </c>
      <c r="T84" s="43">
        <v>23204.9</v>
      </c>
      <c r="U84" s="44">
        <v>3791.6</v>
      </c>
      <c r="V84" s="44">
        <v>19413.3</v>
      </c>
      <c r="W84" s="44">
        <v>187999</v>
      </c>
      <c r="X84" s="14">
        <f t="shared" si="107"/>
        <v>0.1410060327980287</v>
      </c>
      <c r="Y84" s="20">
        <v>23.89</v>
      </c>
      <c r="Z84" s="21" t="s">
        <v>307</v>
      </c>
      <c r="AA84" s="21" t="s">
        <v>308</v>
      </c>
      <c r="AB84" s="21" t="s">
        <v>309</v>
      </c>
      <c r="AC84" s="21">
        <v>170.29</v>
      </c>
      <c r="AD84" s="43">
        <v>18331.3</v>
      </c>
      <c r="AE84" s="20">
        <v>2.33</v>
      </c>
      <c r="AF84" s="48">
        <v>39.991235844002084</v>
      </c>
      <c r="AG84" s="12" t="s">
        <v>63</v>
      </c>
      <c r="AH84" s="17">
        <v>76.336410808887507</v>
      </c>
      <c r="AI84" s="12">
        <v>56</v>
      </c>
      <c r="AJ84" s="20">
        <v>24910.42</v>
      </c>
      <c r="AK84" s="44">
        <v>64198</v>
      </c>
      <c r="AL84" s="14">
        <f t="shared" si="108"/>
        <v>8.7585552619096063E-2</v>
      </c>
      <c r="AM84" s="14">
        <v>7.8341908731256531</v>
      </c>
      <c r="AN84" s="17">
        <v>20.780907227933</v>
      </c>
      <c r="AO84" s="41">
        <f t="shared" si="109"/>
        <v>3.36681518939137E-2</v>
      </c>
      <c r="AP84" s="46">
        <v>-19209</v>
      </c>
      <c r="AQ84" s="20">
        <v>-1.08</v>
      </c>
      <c r="AR84" s="20">
        <v>-0.22</v>
      </c>
      <c r="AS84" s="43">
        <v>79225.8</v>
      </c>
      <c r="AT84" s="20">
        <v>0.26</v>
      </c>
      <c r="AU84" s="20">
        <v>10.07</v>
      </c>
      <c r="AV84" s="50">
        <v>144</v>
      </c>
      <c r="AW84" s="43">
        <v>165802.79999999999</v>
      </c>
      <c r="AX84" s="23">
        <v>21.07</v>
      </c>
      <c r="AY84" s="23">
        <v>2.6</v>
      </c>
      <c r="AZ84" s="23">
        <v>0.9</v>
      </c>
      <c r="BA84" s="43">
        <v>114520.6</v>
      </c>
      <c r="BB84" s="23">
        <v>14.55</v>
      </c>
      <c r="BC84" s="43">
        <v>79225.8</v>
      </c>
      <c r="BD84" s="23">
        <v>10.07</v>
      </c>
      <c r="BE84" s="43">
        <v>35294.800000000003</v>
      </c>
      <c r="BF84" s="23">
        <v>4.49</v>
      </c>
      <c r="BG84" s="117">
        <v>51282.2</v>
      </c>
      <c r="BH84" s="115">
        <v>6.5</v>
      </c>
      <c r="BI84" s="43">
        <v>64198</v>
      </c>
      <c r="BJ84" s="43">
        <v>187999</v>
      </c>
      <c r="BK84" s="136">
        <v>2004</v>
      </c>
      <c r="BL84" s="138" t="s">
        <v>298</v>
      </c>
    </row>
    <row r="85" spans="2:64" ht="15.75" customHeight="1">
      <c r="B85" s="57" t="s">
        <v>310</v>
      </c>
      <c r="C85" s="20">
        <v>2005</v>
      </c>
      <c r="D85" s="58">
        <v>18929.250872000001</v>
      </c>
      <c r="E85" s="23">
        <v>2.1132471161100899</v>
      </c>
      <c r="F85" s="15">
        <v>104.64</v>
      </c>
      <c r="G85" s="102">
        <f t="shared" si="106"/>
        <v>180898.80420489298</v>
      </c>
      <c r="H85" s="23">
        <v>10.71</v>
      </c>
      <c r="I85" s="23">
        <v>-4.55</v>
      </c>
      <c r="J85" s="23">
        <v>3.42</v>
      </c>
      <c r="K85" s="59">
        <v>196.8</v>
      </c>
      <c r="L85" s="17">
        <v>3.3300000000000003E-2</v>
      </c>
      <c r="M85" s="60">
        <v>59.285089416666658</v>
      </c>
      <c r="N85" s="21" t="s">
        <v>63</v>
      </c>
      <c r="O85" s="14">
        <v>46.8</v>
      </c>
      <c r="P85" s="12">
        <v>3.45</v>
      </c>
      <c r="Q85" s="48">
        <v>1.95</v>
      </c>
      <c r="R85" s="17">
        <v>91.12</v>
      </c>
      <c r="S85" s="20">
        <v>-0.69240000000000002</v>
      </c>
      <c r="T85" s="43">
        <v>31302.400000000001</v>
      </c>
      <c r="U85" s="44">
        <v>7858.7</v>
      </c>
      <c r="V85" s="44">
        <v>23443.7</v>
      </c>
      <c r="W85" s="44">
        <v>214233</v>
      </c>
      <c r="X85" s="14">
        <f t="shared" si="107"/>
        <v>0.13954329544306088</v>
      </c>
      <c r="Y85" s="20">
        <v>23.99</v>
      </c>
      <c r="Z85" s="21" t="s">
        <v>311</v>
      </c>
      <c r="AA85" s="21" t="s">
        <v>312</v>
      </c>
      <c r="AB85" s="21" t="s">
        <v>313</v>
      </c>
      <c r="AC85" s="21">
        <v>171.48</v>
      </c>
      <c r="AD85" s="43">
        <v>21688.7</v>
      </c>
      <c r="AE85" s="20">
        <v>2.4300000000000002</v>
      </c>
      <c r="AF85" s="48">
        <v>41.874181241891165</v>
      </c>
      <c r="AG85" s="48" t="s">
        <v>63</v>
      </c>
      <c r="AH85" s="17">
        <v>77.912064124729596</v>
      </c>
      <c r="AI85" s="12">
        <v>56</v>
      </c>
      <c r="AJ85" s="20">
        <v>26011.56</v>
      </c>
      <c r="AK85" s="44">
        <v>68669</v>
      </c>
      <c r="AL85" s="14">
        <f t="shared" si="108"/>
        <v>6.9643914140627539E-2</v>
      </c>
      <c r="AM85" s="14">
        <v>7.4837735852391081</v>
      </c>
      <c r="AN85" s="17">
        <v>20.710349713722849</v>
      </c>
      <c r="AO85" s="41">
        <f t="shared" si="109"/>
        <v>-3.3953048072564718E-3</v>
      </c>
      <c r="AP85" s="46">
        <v>-10125</v>
      </c>
      <c r="AQ85" s="20">
        <v>-0.52</v>
      </c>
      <c r="AR85" s="20">
        <v>-0.11</v>
      </c>
      <c r="AS85" s="43">
        <v>71675</v>
      </c>
      <c r="AT85" s="20">
        <v>-9.5299999999999994</v>
      </c>
      <c r="AU85" s="20">
        <v>8.0299999999999994</v>
      </c>
      <c r="AV85" s="50">
        <v>188</v>
      </c>
      <c r="AW85" s="43">
        <v>172251</v>
      </c>
      <c r="AX85" s="23">
        <v>19.29</v>
      </c>
      <c r="AY85" s="23">
        <v>2.5</v>
      </c>
      <c r="AZ85" s="23">
        <v>0.8</v>
      </c>
      <c r="BA85" s="43">
        <v>116325.5</v>
      </c>
      <c r="BB85" s="23">
        <v>13.03</v>
      </c>
      <c r="BC85" s="43">
        <v>71675</v>
      </c>
      <c r="BD85" s="23">
        <v>8.0299999999999994</v>
      </c>
      <c r="BE85" s="43">
        <v>44650.5</v>
      </c>
      <c r="BF85" s="23">
        <v>5</v>
      </c>
      <c r="BG85" s="117">
        <v>55925.599999999999</v>
      </c>
      <c r="BH85" s="115">
        <v>6.3</v>
      </c>
      <c r="BI85" s="43">
        <v>68669</v>
      </c>
      <c r="BJ85" s="43">
        <v>214233</v>
      </c>
      <c r="BK85" s="136">
        <v>2005</v>
      </c>
      <c r="BL85" s="138" t="s">
        <v>310</v>
      </c>
    </row>
    <row r="86" spans="2:64" ht="15.75" customHeight="1">
      <c r="B86" s="57" t="s">
        <v>298</v>
      </c>
      <c r="C86" s="20">
        <v>2006</v>
      </c>
      <c r="D86" s="58">
        <v>19838.803935000004</v>
      </c>
      <c r="E86" s="23">
        <v>4.8050135166490229</v>
      </c>
      <c r="F86" s="15">
        <v>106.14</v>
      </c>
      <c r="G86" s="102">
        <f t="shared" si="106"/>
        <v>186911.66322781236</v>
      </c>
      <c r="H86" s="23">
        <v>10.88</v>
      </c>
      <c r="I86" s="23">
        <v>1.59</v>
      </c>
      <c r="J86" s="23">
        <v>2.54</v>
      </c>
      <c r="K86" s="59">
        <v>201.8</v>
      </c>
      <c r="L86" s="17">
        <v>4.0500000000000001E-2</v>
      </c>
      <c r="M86" s="60">
        <v>61.439723583333326</v>
      </c>
      <c r="N86" s="21" t="s">
        <v>63</v>
      </c>
      <c r="O86" s="14">
        <v>48.67</v>
      </c>
      <c r="P86" s="12">
        <v>4</v>
      </c>
      <c r="Q86" s="48">
        <v>1.87</v>
      </c>
      <c r="R86" s="17">
        <v>91.07</v>
      </c>
      <c r="S86" s="19">
        <v>-69.25</v>
      </c>
      <c r="T86" s="43">
        <v>38299.1</v>
      </c>
      <c r="U86" s="44">
        <v>10028.799999999999</v>
      </c>
      <c r="V86" s="44">
        <v>28270.2</v>
      </c>
      <c r="W86" s="44">
        <v>249925</v>
      </c>
      <c r="X86" s="14">
        <f t="shared" si="107"/>
        <v>0.16660365116485321</v>
      </c>
      <c r="Y86" s="20">
        <v>25.58</v>
      </c>
      <c r="Z86" s="21" t="s">
        <v>314</v>
      </c>
      <c r="AA86" s="21" t="s">
        <v>315</v>
      </c>
      <c r="AB86" s="21" t="s">
        <v>316</v>
      </c>
      <c r="AC86" s="21">
        <v>174.29</v>
      </c>
      <c r="AD86" s="43">
        <v>25566.9</v>
      </c>
      <c r="AE86" s="20">
        <v>2.62</v>
      </c>
      <c r="AF86" s="48">
        <v>44.530635563766417</v>
      </c>
      <c r="AG86" s="48" t="s">
        <v>63</v>
      </c>
      <c r="AH86" s="17">
        <v>81.621460642125001</v>
      </c>
      <c r="AI86" s="12">
        <v>45</v>
      </c>
      <c r="AJ86" s="20">
        <v>21123.05</v>
      </c>
      <c r="AK86" s="44">
        <v>67679.8</v>
      </c>
      <c r="AL86" s="14">
        <f t="shared" si="108"/>
        <v>-1.4405335741018432E-2</v>
      </c>
      <c r="AM86" s="14">
        <v>6.6335507108807725</v>
      </c>
      <c r="AN86" s="17">
        <v>21.679948184568225</v>
      </c>
      <c r="AO86" s="41">
        <f t="shared" si="109"/>
        <v>4.6817097936444396E-2</v>
      </c>
      <c r="AP86" s="46">
        <v>9934</v>
      </c>
      <c r="AQ86" s="20">
        <v>0.44</v>
      </c>
      <c r="AR86" s="20">
        <v>0.09</v>
      </c>
      <c r="AS86" s="43">
        <v>54766</v>
      </c>
      <c r="AT86" s="20">
        <v>-23.59</v>
      </c>
      <c r="AU86" s="20">
        <v>5.6</v>
      </c>
      <c r="AV86" s="50">
        <v>122</v>
      </c>
      <c r="AW86" s="43">
        <v>172308.6</v>
      </c>
      <c r="AX86" s="23">
        <v>17.63</v>
      </c>
      <c r="AY86" s="23">
        <v>2.5</v>
      </c>
      <c r="AZ86" s="23">
        <v>0.7</v>
      </c>
      <c r="BA86" s="43">
        <v>107097.60000000001</v>
      </c>
      <c r="BB86" s="23">
        <v>10.96</v>
      </c>
      <c r="BC86" s="43">
        <v>54766</v>
      </c>
      <c r="BD86" s="23">
        <v>5.6</v>
      </c>
      <c r="BE86" s="43">
        <v>52331.6</v>
      </c>
      <c r="BF86" s="23">
        <v>5.36</v>
      </c>
      <c r="BG86" s="46">
        <v>65211</v>
      </c>
      <c r="BH86" s="115">
        <v>6.7</v>
      </c>
      <c r="BI86" s="43">
        <v>67679.8</v>
      </c>
      <c r="BJ86" s="43">
        <v>249925</v>
      </c>
      <c r="BK86" s="136">
        <v>2006</v>
      </c>
      <c r="BL86" s="138" t="s">
        <v>298</v>
      </c>
    </row>
    <row r="87" spans="2:64" s="109" customFormat="1" ht="15.75" customHeight="1">
      <c r="B87" s="63" t="s">
        <v>65</v>
      </c>
      <c r="C87" s="32" t="s">
        <v>317</v>
      </c>
      <c r="D87" s="26">
        <f t="shared" ref="D87:E87" si="110">AVERAGE(D81:D86)</f>
        <v>18437.671747833334</v>
      </c>
      <c r="E87" s="26">
        <f t="shared" si="110"/>
        <v>1.8303022118364929</v>
      </c>
      <c r="F87" s="64">
        <v>8.9</v>
      </c>
      <c r="G87" s="103">
        <f t="shared" ref="G87:H87" si="111">AVERAGE(G81:G86)</f>
        <v>179863.80298011738</v>
      </c>
      <c r="H87" s="26">
        <f t="shared" si="111"/>
        <v>10.590000000000002</v>
      </c>
      <c r="I87" s="32">
        <v>13.7</v>
      </c>
      <c r="J87" s="37">
        <v>0.16</v>
      </c>
      <c r="K87" s="65">
        <v>1.1599999999999999</v>
      </c>
      <c r="L87" s="27">
        <f t="shared" ref="L87:M87" si="112">AVERAGE(L81:L86)</f>
        <v>4.4416666666666667E-2</v>
      </c>
      <c r="M87" s="27">
        <f t="shared" si="112"/>
        <v>55.684873434027772</v>
      </c>
      <c r="N87" s="29"/>
      <c r="O87" s="27">
        <f>AVERAGE(O81:O86)</f>
        <v>44.476666666666667</v>
      </c>
      <c r="P87" s="27">
        <v>28.42</v>
      </c>
      <c r="Q87" s="45">
        <f t="shared" ref="Q87:S87" si="113">AVERAGE(Q81:Q86)</f>
        <v>2.08</v>
      </c>
      <c r="R87" s="27">
        <f t="shared" si="113"/>
        <v>92.03166666666668</v>
      </c>
      <c r="S87" s="27">
        <f t="shared" si="113"/>
        <v>-34.877266666666664</v>
      </c>
      <c r="T87" s="37">
        <v>138122.1</v>
      </c>
      <c r="U87" s="27">
        <v>30253.8</v>
      </c>
      <c r="V87" s="27">
        <v>107868.3</v>
      </c>
      <c r="W87" s="27">
        <f>AVERAGE(W81:W86)</f>
        <v>189458.16666666666</v>
      </c>
      <c r="X87" s="27">
        <f>(W86/W81)-1</f>
        <v>0.57403325355838275</v>
      </c>
      <c r="Y87" s="27">
        <f>AVERAGE(Y81:Y86)</f>
        <v>23.314999999999998</v>
      </c>
      <c r="Z87" s="66"/>
      <c r="AA87" s="66" t="s">
        <v>318</v>
      </c>
      <c r="AB87" s="66"/>
      <c r="AC87" s="66"/>
      <c r="AD87" s="45">
        <v>99435.3</v>
      </c>
      <c r="AE87" s="27">
        <f t="shared" ref="AE87:AF87" si="114">AVERAGE(AE81:AE86)</f>
        <v>2.0066666666666664</v>
      </c>
      <c r="AF87" s="27">
        <f t="shared" si="114"/>
        <v>41.998367715101715</v>
      </c>
      <c r="AG87" s="32"/>
      <c r="AH87" s="27">
        <f t="shared" ref="AH87:AI87" si="115">AVERAGE(AH81:AH86)</f>
        <v>75.985356237537331</v>
      </c>
      <c r="AI87" s="55">
        <f t="shared" si="115"/>
        <v>48.166666666666664</v>
      </c>
      <c r="AJ87" s="27">
        <v>144369.76</v>
      </c>
      <c r="AK87" s="27">
        <f>AVERAGE(AK81:AK86)</f>
        <v>59177.133333333331</v>
      </c>
      <c r="AL87" s="27">
        <f>(AK86/AK81)-1</f>
        <v>0.51023787209354232</v>
      </c>
      <c r="AM87" s="27">
        <f t="shared" ref="AM87:AO87" si="116">AVERAGE(AM81:AM86)</f>
        <v>6.9237336588829832</v>
      </c>
      <c r="AN87" s="27">
        <f t="shared" si="116"/>
        <v>20.386102327457493</v>
      </c>
      <c r="AO87" s="27">
        <f t="shared" si="116"/>
        <v>4.3721560897032235E-3</v>
      </c>
      <c r="AP87" s="47">
        <v>-179667</v>
      </c>
      <c r="AQ87" s="32">
        <v>-1.75</v>
      </c>
      <c r="AR87" s="32">
        <v>-0.35</v>
      </c>
      <c r="AS87" s="33">
        <f>AVERAGE(AS81:AS86)</f>
        <v>73974.650000000009</v>
      </c>
      <c r="AT87" s="32">
        <v>-35.26</v>
      </c>
      <c r="AU87" s="32">
        <v>5.6</v>
      </c>
      <c r="AV87" s="56">
        <f t="shared" ref="AV87:BG87" si="117">AVERAGE(AV81:AV86)</f>
        <v>188.33333333333334</v>
      </c>
      <c r="AW87" s="33">
        <f t="shared" si="117"/>
        <v>166612.28333333335</v>
      </c>
      <c r="AX87" s="37">
        <f t="shared" si="117"/>
        <v>20.831666666666663</v>
      </c>
      <c r="AY87" s="37">
        <f t="shared" si="117"/>
        <v>2.8666666666666671</v>
      </c>
      <c r="AZ87" s="37">
        <f t="shared" si="117"/>
        <v>0.9</v>
      </c>
      <c r="BA87" s="33">
        <f t="shared" si="117"/>
        <v>108100.14999999998</v>
      </c>
      <c r="BB87" s="37">
        <f t="shared" si="117"/>
        <v>13.531666666666666</v>
      </c>
      <c r="BC87" s="33">
        <f t="shared" si="117"/>
        <v>74016.400000000009</v>
      </c>
      <c r="BD87" s="37">
        <f t="shared" si="117"/>
        <v>9.3916666666666675</v>
      </c>
      <c r="BE87" s="33">
        <f t="shared" si="117"/>
        <v>37797.479999999996</v>
      </c>
      <c r="BF87" s="37">
        <f t="shared" si="117"/>
        <v>4.5659999999999998</v>
      </c>
      <c r="BG87" s="118">
        <f t="shared" si="117"/>
        <v>58512.166666666664</v>
      </c>
      <c r="BH87" s="116">
        <f t="shared" ref="BH87:BJ87" si="118">AVERAGE(BH81:BH86)</f>
        <v>7.3166666666666664</v>
      </c>
      <c r="BI87" s="33">
        <f t="shared" si="118"/>
        <v>59177.133333333331</v>
      </c>
      <c r="BJ87" s="33">
        <f t="shared" si="118"/>
        <v>189458.16666666666</v>
      </c>
      <c r="BK87" s="49" t="s">
        <v>317</v>
      </c>
      <c r="BL87" s="139" t="s">
        <v>65</v>
      </c>
    </row>
    <row r="88" spans="2:64" ht="15.75" customHeight="1">
      <c r="B88" s="57" t="s">
        <v>319</v>
      </c>
      <c r="C88" s="20">
        <v>2007</v>
      </c>
      <c r="D88" s="58">
        <v>20251.027287749999</v>
      </c>
      <c r="E88" s="23">
        <v>2.0778639382727264</v>
      </c>
      <c r="F88" s="15">
        <v>107.66</v>
      </c>
      <c r="G88" s="102">
        <f>(D88/F88)*1000</f>
        <v>188101.68389141743</v>
      </c>
      <c r="H88" s="23">
        <v>10.9</v>
      </c>
      <c r="I88" s="23">
        <v>0.18</v>
      </c>
      <c r="J88" s="23">
        <v>4.08</v>
      </c>
      <c r="K88" s="59">
        <v>210.04</v>
      </c>
      <c r="L88" s="17">
        <v>3.7600000000000001E-2</v>
      </c>
      <c r="M88" s="60">
        <v>63.862499999999997</v>
      </c>
      <c r="N88" s="21" t="s">
        <v>63</v>
      </c>
      <c r="O88" s="14">
        <v>50.57</v>
      </c>
      <c r="P88" s="12">
        <v>3.9</v>
      </c>
      <c r="Q88" s="48">
        <v>1.8</v>
      </c>
      <c r="R88" s="17">
        <v>91.2</v>
      </c>
      <c r="S88" s="19">
        <v>-69.209999999999994</v>
      </c>
      <c r="T88" s="43">
        <v>41998.2</v>
      </c>
      <c r="U88" s="44">
        <v>15797.5</v>
      </c>
      <c r="V88" s="44">
        <v>26200.7</v>
      </c>
      <c r="W88" s="44">
        <v>271875.3</v>
      </c>
      <c r="X88" s="14">
        <f>(W88/W86)-1</f>
        <v>8.7827548264479249E-2</v>
      </c>
      <c r="Y88" s="20">
        <v>25.76</v>
      </c>
      <c r="Z88" s="21" t="s">
        <v>320</v>
      </c>
      <c r="AA88" s="21" t="s">
        <v>321</v>
      </c>
      <c r="AB88" s="21" t="s">
        <v>322</v>
      </c>
      <c r="AC88" s="21">
        <v>179.09</v>
      </c>
      <c r="AD88" s="43">
        <v>26068.7</v>
      </c>
      <c r="AE88" s="20">
        <v>2.4700000000000002</v>
      </c>
      <c r="AF88" s="48">
        <v>42.822297317938911</v>
      </c>
      <c r="AG88" s="48" t="s">
        <v>63</v>
      </c>
      <c r="AH88" s="17">
        <v>83.451864853004196</v>
      </c>
      <c r="AI88" s="12">
        <v>47</v>
      </c>
      <c r="AJ88" s="20">
        <v>32476.400000000001</v>
      </c>
      <c r="AK88" s="44">
        <v>77990</v>
      </c>
      <c r="AL88" s="14">
        <f>(AK88/AK86)-1</f>
        <v>0.1523379206203328</v>
      </c>
      <c r="AM88" s="14">
        <v>7.0748498203000079</v>
      </c>
      <c r="AN88" s="17">
        <v>22.354881849929484</v>
      </c>
      <c r="AO88" s="41">
        <f>(AN88/AN86)-1</f>
        <v>3.1131701036152704E-2</v>
      </c>
      <c r="AP88" s="20">
        <v>4809.8</v>
      </c>
      <c r="AQ88" s="20">
        <v>0.19</v>
      </c>
      <c r="AR88" s="20">
        <v>0.04</v>
      </c>
      <c r="AS88" s="43">
        <v>55354.9</v>
      </c>
      <c r="AT88" s="20">
        <v>1.08</v>
      </c>
      <c r="AU88" s="20">
        <v>5.24</v>
      </c>
      <c r="AV88" s="50">
        <v>152</v>
      </c>
      <c r="AW88" s="43">
        <v>193772.79999999999</v>
      </c>
      <c r="AX88" s="23">
        <v>18.36</v>
      </c>
      <c r="AY88" s="23">
        <v>2.5</v>
      </c>
      <c r="AZ88" s="23">
        <v>0.7</v>
      </c>
      <c r="BA88" s="43">
        <v>124061.1</v>
      </c>
      <c r="BB88" s="23">
        <v>11.75</v>
      </c>
      <c r="BC88" s="43">
        <v>55354.9</v>
      </c>
      <c r="BD88" s="23">
        <v>5.24</v>
      </c>
      <c r="BE88" s="43">
        <v>68706.2</v>
      </c>
      <c r="BF88" s="23">
        <v>6.51</v>
      </c>
      <c r="BG88" s="117">
        <v>69711.7</v>
      </c>
      <c r="BH88" s="115">
        <v>6.6</v>
      </c>
      <c r="BI88" s="43">
        <v>77990.8</v>
      </c>
      <c r="BJ88" s="43">
        <v>271875.3</v>
      </c>
      <c r="BK88" s="136">
        <v>2007</v>
      </c>
      <c r="BL88" s="138" t="s">
        <v>319</v>
      </c>
    </row>
    <row r="89" spans="2:64" ht="15.75" customHeight="1">
      <c r="B89" s="57" t="s">
        <v>319</v>
      </c>
      <c r="C89" s="20">
        <v>2008</v>
      </c>
      <c r="D89" s="58">
        <v>20442.061682750002</v>
      </c>
      <c r="E89" s="23">
        <v>0.94333187292459275</v>
      </c>
      <c r="F89" s="15">
        <v>109.2</v>
      </c>
      <c r="G89" s="102">
        <f t="shared" ref="G89:G93" si="119">(D89/F89)*1000</f>
        <v>187198.36705815018</v>
      </c>
      <c r="H89" s="23">
        <v>13.77</v>
      </c>
      <c r="I89" s="23">
        <v>26.33</v>
      </c>
      <c r="J89" s="23">
        <v>0.09</v>
      </c>
      <c r="K89" s="59">
        <v>210.23</v>
      </c>
      <c r="L89" s="17">
        <v>6.5299999999999997E-2</v>
      </c>
      <c r="M89" s="60">
        <v>67.272999999999996</v>
      </c>
      <c r="N89" s="21" t="s">
        <v>63</v>
      </c>
      <c r="O89" s="14">
        <v>52.59</v>
      </c>
      <c r="P89" s="12">
        <v>3.99</v>
      </c>
      <c r="Q89" s="48">
        <v>1.69</v>
      </c>
      <c r="R89" s="17">
        <v>89.03</v>
      </c>
      <c r="S89" s="20">
        <v>-0.69940000000000002</v>
      </c>
      <c r="T89" s="43">
        <v>48886.3</v>
      </c>
      <c r="U89" s="44">
        <v>21886.9</v>
      </c>
      <c r="V89" s="44">
        <v>26999.5</v>
      </c>
      <c r="W89" s="44">
        <v>291342.59999999998</v>
      </c>
      <c r="X89" s="14">
        <f t="shared" ref="X89:X92" si="120">(W89/W88)-1</f>
        <v>7.160378305789461E-2</v>
      </c>
      <c r="Y89" s="20">
        <v>32.47</v>
      </c>
      <c r="Z89" s="21" t="s">
        <v>323</v>
      </c>
      <c r="AA89" s="21" t="s">
        <v>324</v>
      </c>
      <c r="AB89" s="21" t="s">
        <v>325</v>
      </c>
      <c r="AC89" s="21">
        <v>222.72</v>
      </c>
      <c r="AD89" s="43">
        <v>25144.99</v>
      </c>
      <c r="AE89" s="20">
        <v>2.8</v>
      </c>
      <c r="AF89" s="48">
        <v>38.069344772347996</v>
      </c>
      <c r="AG89" s="48" t="s">
        <v>63</v>
      </c>
      <c r="AH89" s="17">
        <v>83.975785496799901</v>
      </c>
      <c r="AI89" s="12">
        <v>50</v>
      </c>
      <c r="AJ89" s="20">
        <v>29488.85</v>
      </c>
      <c r="AK89" s="44">
        <v>85411</v>
      </c>
      <c r="AL89" s="14">
        <f t="shared" ref="AL89:AL92" si="121">(AK89/AK88)-1</f>
        <v>9.515322477240673E-2</v>
      </c>
      <c r="AM89" s="14">
        <v>7.353169954050065</v>
      </c>
      <c r="AN89" s="17">
        <v>23.559173962027693</v>
      </c>
      <c r="AO89" s="41">
        <f t="shared" ref="AO89:AO93" si="122">(AN89/AN88)-1</f>
        <v>5.3871548961105686E-2</v>
      </c>
      <c r="AP89" s="20">
        <v>-7945.6</v>
      </c>
      <c r="AQ89" s="20">
        <v>-0.28000000000000003</v>
      </c>
      <c r="AR89" s="20">
        <v>-0.06</v>
      </c>
      <c r="AS89" s="43">
        <v>56939</v>
      </c>
      <c r="AT89" s="20">
        <v>2.86</v>
      </c>
      <c r="AU89" s="20">
        <v>6.35</v>
      </c>
      <c r="AV89" s="50">
        <v>182</v>
      </c>
      <c r="AW89" s="43">
        <v>199988.8</v>
      </c>
      <c r="AX89" s="23">
        <v>22.29</v>
      </c>
      <c r="AY89" s="23">
        <v>2.2999999999999998</v>
      </c>
      <c r="AZ89" s="23">
        <v>0.7</v>
      </c>
      <c r="BA89" s="43">
        <v>132861.20000000001</v>
      </c>
      <c r="BB89" s="23">
        <v>14.81</v>
      </c>
      <c r="BC89" s="43">
        <v>56939</v>
      </c>
      <c r="BD89" s="23">
        <v>6.35</v>
      </c>
      <c r="BE89" s="43">
        <v>75922.2</v>
      </c>
      <c r="BF89" s="23">
        <v>8.4600000000000009</v>
      </c>
      <c r="BG89" s="117">
        <v>67127.600000000006</v>
      </c>
      <c r="BH89" s="115">
        <v>7.5</v>
      </c>
      <c r="BI89" s="43">
        <v>85441</v>
      </c>
      <c r="BJ89" s="43">
        <v>291342.59999999998</v>
      </c>
      <c r="BK89" s="136">
        <v>2008</v>
      </c>
      <c r="BL89" s="138" t="s">
        <v>319</v>
      </c>
    </row>
    <row r="90" spans="2:64" ht="15.75" customHeight="1">
      <c r="B90" s="57" t="s">
        <v>319</v>
      </c>
      <c r="C90" s="20">
        <v>2009</v>
      </c>
      <c r="D90" s="58">
        <v>19155.18267925</v>
      </c>
      <c r="E90" s="23">
        <v>-6.2952505646039238</v>
      </c>
      <c r="F90" s="15">
        <v>110.75</v>
      </c>
      <c r="G90" s="102">
        <f t="shared" si="119"/>
        <v>172958.76008352145</v>
      </c>
      <c r="H90" s="23">
        <v>13.04</v>
      </c>
      <c r="I90" s="23">
        <v>-5.3</v>
      </c>
      <c r="J90" s="23">
        <v>2.72</v>
      </c>
      <c r="K90" s="59">
        <v>215.95</v>
      </c>
      <c r="L90" s="17">
        <v>3.5700000000000003E-2</v>
      </c>
      <c r="M90" s="60">
        <v>70.734499999999997</v>
      </c>
      <c r="N90" s="21" t="s">
        <v>63</v>
      </c>
      <c r="O90" s="14">
        <v>54.8</v>
      </c>
      <c r="P90" s="12">
        <v>4.2</v>
      </c>
      <c r="Q90" s="48">
        <v>1.63</v>
      </c>
      <c r="R90" s="17">
        <v>89.57</v>
      </c>
      <c r="S90" s="19">
        <v>-69.760000000000005</v>
      </c>
      <c r="T90" s="43">
        <v>30364.2</v>
      </c>
      <c r="U90" s="44">
        <v>13309.8</v>
      </c>
      <c r="V90" s="44">
        <v>17054.400000000001</v>
      </c>
      <c r="W90" s="44">
        <v>229783.03</v>
      </c>
      <c r="X90" s="14">
        <f t="shared" si="120"/>
        <v>-0.21129615099199361</v>
      </c>
      <c r="Y90" s="20">
        <v>25.1</v>
      </c>
      <c r="Z90" s="21" t="s">
        <v>326</v>
      </c>
      <c r="AA90" s="21" t="s">
        <v>327</v>
      </c>
      <c r="AB90" s="21" t="s">
        <v>328</v>
      </c>
      <c r="AC90" s="21">
        <v>174.22</v>
      </c>
      <c r="AD90" s="43">
        <v>21306.33</v>
      </c>
      <c r="AE90" s="20">
        <v>2.33</v>
      </c>
      <c r="AF90" s="48">
        <v>34.012452969439828</v>
      </c>
      <c r="AG90" s="48" t="s">
        <v>63</v>
      </c>
      <c r="AH90" s="17">
        <v>78.865653471653104</v>
      </c>
      <c r="AI90" s="12">
        <v>46</v>
      </c>
      <c r="AJ90" s="20">
        <v>17966.87</v>
      </c>
      <c r="AK90" s="44">
        <v>90837</v>
      </c>
      <c r="AL90" s="14">
        <f t="shared" si="121"/>
        <v>6.3528116987273231E-2</v>
      </c>
      <c r="AM90" s="14">
        <v>9.6283016290623031</v>
      </c>
      <c r="AN90" s="17">
        <v>22.77438581056369</v>
      </c>
      <c r="AO90" s="41">
        <f t="shared" si="122"/>
        <v>-3.331136111685884E-2</v>
      </c>
      <c r="AP90" s="46">
        <v>-273486</v>
      </c>
      <c r="AQ90" s="20">
        <v>-9.7100000000000009</v>
      </c>
      <c r="AR90" s="19" t="s">
        <v>386</v>
      </c>
      <c r="AS90" s="43">
        <v>96353</v>
      </c>
      <c r="AT90" s="20">
        <v>69.22</v>
      </c>
      <c r="AU90" s="20">
        <v>10.33</v>
      </c>
      <c r="AV90" s="50">
        <v>232</v>
      </c>
      <c r="AW90" s="43">
        <v>190187</v>
      </c>
      <c r="AX90" s="23">
        <v>20.39</v>
      </c>
      <c r="AY90" s="23">
        <v>2.1</v>
      </c>
      <c r="AZ90" s="23">
        <v>0.8</v>
      </c>
      <c r="BA90" s="43">
        <v>125408.3</v>
      </c>
      <c r="BB90" s="23">
        <v>13.45</v>
      </c>
      <c r="BC90" s="43">
        <v>93690.6</v>
      </c>
      <c r="BD90" s="23">
        <v>10.039999999999999</v>
      </c>
      <c r="BE90" s="43">
        <v>31717.7</v>
      </c>
      <c r="BF90" s="23">
        <v>3.4</v>
      </c>
      <c r="BG90" s="117">
        <v>64778.7</v>
      </c>
      <c r="BH90" s="115">
        <v>6.9</v>
      </c>
      <c r="BI90" s="43">
        <v>90837</v>
      </c>
      <c r="BJ90" s="43">
        <v>229783</v>
      </c>
      <c r="BK90" s="136">
        <v>2009</v>
      </c>
      <c r="BL90" s="138" t="s">
        <v>319</v>
      </c>
    </row>
    <row r="91" spans="2:64" ht="15.75" customHeight="1">
      <c r="B91" s="57" t="s">
        <v>319</v>
      </c>
      <c r="C91" s="20">
        <v>2010</v>
      </c>
      <c r="D91" s="58">
        <v>20107.450898750001</v>
      </c>
      <c r="E91" s="23">
        <v>4.9713345753238549</v>
      </c>
      <c r="F91" s="15">
        <v>112.34</v>
      </c>
      <c r="G91" s="102">
        <f t="shared" si="119"/>
        <v>178987.45681636105</v>
      </c>
      <c r="H91" s="23">
        <v>12.38</v>
      </c>
      <c r="I91" s="23">
        <v>-5.0599999999999996</v>
      </c>
      <c r="J91" s="23">
        <v>1.5</v>
      </c>
      <c r="K91" s="59">
        <v>219.18</v>
      </c>
      <c r="L91" s="17">
        <v>4.3999999999999997E-2</v>
      </c>
      <c r="M91" s="60">
        <v>73.634600000000006</v>
      </c>
      <c r="N91" s="21" t="s">
        <v>63</v>
      </c>
      <c r="O91" s="14">
        <v>57.46</v>
      </c>
      <c r="P91" s="12">
        <v>4.8499999999999996</v>
      </c>
      <c r="Q91" s="48">
        <v>1.57</v>
      </c>
      <c r="R91" s="17">
        <v>89.96</v>
      </c>
      <c r="S91" s="20">
        <v>-0.69630000000000003</v>
      </c>
      <c r="T91" s="43">
        <v>40751.4</v>
      </c>
      <c r="U91" s="44">
        <v>20335.400000000001</v>
      </c>
      <c r="V91" s="44">
        <v>20415.900000000001</v>
      </c>
      <c r="W91" s="44">
        <v>298473.09000000003</v>
      </c>
      <c r="X91" s="14">
        <f t="shared" si="120"/>
        <v>0.29893443393100005</v>
      </c>
      <c r="Y91" s="20">
        <v>28.27</v>
      </c>
      <c r="Z91" s="21" t="s">
        <v>329</v>
      </c>
      <c r="AA91" s="21" t="s">
        <v>330</v>
      </c>
      <c r="AB91" s="21" t="s">
        <v>331</v>
      </c>
      <c r="AC91" s="21">
        <v>165.06</v>
      </c>
      <c r="AD91" s="43">
        <v>21303.88</v>
      </c>
      <c r="AE91" s="20">
        <v>2.02</v>
      </c>
      <c r="AF91" s="48">
        <v>36.363389678677748</v>
      </c>
      <c r="AG91" s="48" t="s">
        <v>63</v>
      </c>
      <c r="AH91" s="17">
        <v>82.922682996553306</v>
      </c>
      <c r="AI91" s="12">
        <v>47</v>
      </c>
      <c r="AJ91" s="20">
        <v>27157.13</v>
      </c>
      <c r="AK91" s="44">
        <v>113596.5</v>
      </c>
      <c r="AL91" s="14">
        <f t="shared" si="121"/>
        <v>0.25055318867862209</v>
      </c>
      <c r="AM91" s="14">
        <v>10.276280908259844</v>
      </c>
      <c r="AN91" s="17">
        <v>22.553097155691646</v>
      </c>
      <c r="AO91" s="41">
        <f t="shared" si="122"/>
        <v>-9.7165586247951463E-3</v>
      </c>
      <c r="AP91" s="46">
        <v>-370580</v>
      </c>
      <c r="AQ91" s="20">
        <v>-12.52</v>
      </c>
      <c r="AR91" s="19" t="s">
        <v>392</v>
      </c>
      <c r="AS91" s="43">
        <v>110428</v>
      </c>
      <c r="AT91" s="20">
        <v>14.61</v>
      </c>
      <c r="AU91" s="20">
        <v>10.23</v>
      </c>
      <c r="AV91" s="50">
        <v>232</v>
      </c>
      <c r="AW91" s="43">
        <v>244627.5</v>
      </c>
      <c r="AX91" s="23">
        <v>22.66</v>
      </c>
      <c r="AY91" s="23">
        <v>2.2000000000000002</v>
      </c>
      <c r="AZ91" s="23">
        <v>0.8</v>
      </c>
      <c r="BA91" s="43">
        <v>160290</v>
      </c>
      <c r="BB91" s="23">
        <v>14.85</v>
      </c>
      <c r="BC91" s="43">
        <v>110428</v>
      </c>
      <c r="BD91" s="23">
        <v>10.23</v>
      </c>
      <c r="BE91" s="43">
        <v>49862</v>
      </c>
      <c r="BF91" s="23">
        <v>4.62</v>
      </c>
      <c r="BG91" s="117">
        <v>84337.5</v>
      </c>
      <c r="BH91" s="115">
        <v>7.8</v>
      </c>
      <c r="BI91" s="43">
        <v>113596.5</v>
      </c>
      <c r="BJ91" s="43">
        <v>298473.09999999998</v>
      </c>
      <c r="BK91" s="136">
        <v>2010</v>
      </c>
      <c r="BL91" s="138" t="s">
        <v>319</v>
      </c>
    </row>
    <row r="92" spans="2:64" ht="15.75" customHeight="1">
      <c r="B92" s="57" t="s">
        <v>319</v>
      </c>
      <c r="C92" s="20">
        <v>2011</v>
      </c>
      <c r="D92" s="58">
        <v>20799.960569249997</v>
      </c>
      <c r="E92" s="23">
        <v>3.4440450656181709</v>
      </c>
      <c r="F92" s="15">
        <v>113.74</v>
      </c>
      <c r="G92" s="102">
        <f t="shared" si="119"/>
        <v>182872.87294927027</v>
      </c>
      <c r="H92" s="23">
        <v>13.98</v>
      </c>
      <c r="I92" s="23">
        <v>12.91</v>
      </c>
      <c r="J92" s="23">
        <v>2.96</v>
      </c>
      <c r="K92" s="59">
        <v>225.67</v>
      </c>
      <c r="L92" s="17">
        <v>3.8199999999999998E-2</v>
      </c>
      <c r="M92" s="60">
        <v>76.161100000000005</v>
      </c>
      <c r="N92" s="21" t="s">
        <v>63</v>
      </c>
      <c r="O92" s="14">
        <v>59.82</v>
      </c>
      <c r="P92" s="12">
        <v>4.1100000000000003</v>
      </c>
      <c r="Q92" s="48">
        <v>1.51</v>
      </c>
      <c r="R92" s="17">
        <v>90.21</v>
      </c>
      <c r="S92" s="19">
        <v>-69.540000000000006</v>
      </c>
      <c r="T92" s="43">
        <v>55534.6</v>
      </c>
      <c r="U92" s="44">
        <v>29403.599999999999</v>
      </c>
      <c r="V92" s="44">
        <v>26131</v>
      </c>
      <c r="W92" s="44">
        <v>349375.04</v>
      </c>
      <c r="X92" s="14">
        <f t="shared" si="120"/>
        <v>0.17054117005992042</v>
      </c>
      <c r="Y92" s="20">
        <v>33.93</v>
      </c>
      <c r="Z92" s="21" t="s">
        <v>332</v>
      </c>
      <c r="AA92" s="21" t="s">
        <v>333</v>
      </c>
      <c r="AB92" s="21" t="s">
        <v>334</v>
      </c>
      <c r="AC92" s="21">
        <v>177.63</v>
      </c>
      <c r="AD92" s="43">
        <v>22802.97</v>
      </c>
      <c r="AE92" s="20">
        <v>2.21</v>
      </c>
      <c r="AF92" s="48">
        <v>38.247237883538581</v>
      </c>
      <c r="AG92" s="48">
        <v>69.536343083859094</v>
      </c>
      <c r="AH92" s="17">
        <v>66.622674216864397</v>
      </c>
      <c r="AI92" s="12">
        <v>38</v>
      </c>
      <c r="AJ92" s="20">
        <v>25570.61</v>
      </c>
      <c r="AK92" s="44">
        <v>142475.5</v>
      </c>
      <c r="AL92" s="14">
        <f t="shared" si="121"/>
        <v>0.25422438191317509</v>
      </c>
      <c r="AM92" s="14">
        <v>11.59266976469884</v>
      </c>
      <c r="AN92" s="17">
        <v>23.472068792385162</v>
      </c>
      <c r="AO92" s="41">
        <f t="shared" si="122"/>
        <v>4.0747026022614374E-2</v>
      </c>
      <c r="AP92" s="46">
        <v>-353458</v>
      </c>
      <c r="AQ92" s="20">
        <v>-10.81</v>
      </c>
      <c r="AR92" s="19">
        <v>-2.46</v>
      </c>
      <c r="AS92" s="43">
        <v>116420.2</v>
      </c>
      <c r="AT92" s="20">
        <v>5.43</v>
      </c>
      <c r="AU92" s="20">
        <v>11.1</v>
      </c>
      <c r="AV92" s="50">
        <v>189</v>
      </c>
      <c r="AW92" s="43">
        <v>281764.90000000002</v>
      </c>
      <c r="AX92" s="23">
        <v>26.86</v>
      </c>
      <c r="AY92" s="23">
        <v>2</v>
      </c>
      <c r="AZ92" s="23">
        <v>0.8</v>
      </c>
      <c r="BA92" s="43">
        <v>187650.1</v>
      </c>
      <c r="BB92" s="23">
        <v>17.89</v>
      </c>
      <c r="BC92" s="43">
        <v>116420.2</v>
      </c>
      <c r="BD92" s="23">
        <v>11.1</v>
      </c>
      <c r="BE92" s="43">
        <v>71229.899999999994</v>
      </c>
      <c r="BF92" s="23">
        <v>6.79</v>
      </c>
      <c r="BG92" s="117">
        <v>94114.7</v>
      </c>
      <c r="BH92" s="115">
        <v>9</v>
      </c>
      <c r="BI92" s="43">
        <v>142475.5</v>
      </c>
      <c r="BJ92" s="43">
        <v>349375</v>
      </c>
      <c r="BK92" s="136">
        <v>2011</v>
      </c>
      <c r="BL92" s="138" t="s">
        <v>319</v>
      </c>
    </row>
    <row r="93" spans="2:64" ht="15.75" customHeight="1">
      <c r="B93" s="57" t="s">
        <v>319</v>
      </c>
      <c r="C93" s="20">
        <v>2012</v>
      </c>
      <c r="D93" s="58">
        <v>21539.027005249998</v>
      </c>
      <c r="E93" s="23">
        <v>3.5532107550848604</v>
      </c>
      <c r="F93" s="15">
        <v>115.16</v>
      </c>
      <c r="G93" s="102">
        <f t="shared" si="119"/>
        <v>187035.663470389</v>
      </c>
      <c r="H93" s="23">
        <v>12.99</v>
      </c>
      <c r="I93" s="23">
        <v>-7.07</v>
      </c>
      <c r="J93" s="23">
        <v>1.74</v>
      </c>
      <c r="K93" s="59">
        <v>229.6</v>
      </c>
      <c r="L93" s="17">
        <v>3.5700000000000003E-2</v>
      </c>
      <c r="M93" s="60">
        <v>79.240600000000001</v>
      </c>
      <c r="N93" s="21" t="s">
        <v>63</v>
      </c>
      <c r="O93" s="14">
        <v>62.33</v>
      </c>
      <c r="P93" s="12">
        <v>4.2</v>
      </c>
      <c r="Q93" s="48">
        <v>1.46</v>
      </c>
      <c r="R93" s="17">
        <v>90.75</v>
      </c>
      <c r="S93" s="20">
        <v>-0.69359999999999999</v>
      </c>
      <c r="T93" s="43">
        <v>51727.5</v>
      </c>
      <c r="U93" s="44">
        <v>29630.9</v>
      </c>
      <c r="V93" s="44">
        <v>22096.6</v>
      </c>
      <c r="W93" s="44">
        <v>370769.89</v>
      </c>
      <c r="X93" s="14">
        <f>(W93/W91)-1</f>
        <v>0.24222217151971726</v>
      </c>
      <c r="Y93" s="20">
        <v>31.08</v>
      </c>
      <c r="Z93" s="21" t="s">
        <v>335</v>
      </c>
      <c r="AA93" s="21" t="s">
        <v>336</v>
      </c>
      <c r="AB93" s="21" t="s">
        <v>337</v>
      </c>
      <c r="AC93" s="21">
        <v>172</v>
      </c>
      <c r="AD93" s="43">
        <v>22438.32</v>
      </c>
      <c r="AE93" s="20">
        <v>1.88</v>
      </c>
      <c r="AF93" s="48">
        <v>39.838514970049587</v>
      </c>
      <c r="AG93" s="48">
        <v>69.536343083859094</v>
      </c>
      <c r="AH93" s="17">
        <v>66.622674216864397</v>
      </c>
      <c r="AI93" s="12">
        <v>37</v>
      </c>
      <c r="AJ93" s="20">
        <v>21739.439999999999</v>
      </c>
      <c r="AK93" s="44">
        <v>163515.39000000001</v>
      </c>
      <c r="AL93" s="14">
        <f>(AK93/AK91)-1</f>
        <v>0.43944038768800109</v>
      </c>
      <c r="AM93" s="14">
        <v>13.027968437417666</v>
      </c>
      <c r="AN93" s="17">
        <v>23.688207336807128</v>
      </c>
      <c r="AO93" s="41">
        <f t="shared" si="122"/>
        <v>9.2083295398353027E-3</v>
      </c>
      <c r="AP93" s="46">
        <v>-403209</v>
      </c>
      <c r="AQ93" s="20">
        <v>-11.47</v>
      </c>
      <c r="AR93" s="19">
        <v>-2.6</v>
      </c>
      <c r="AS93" s="43">
        <v>125726</v>
      </c>
      <c r="AT93" s="20">
        <v>7.99</v>
      </c>
      <c r="AU93" s="20">
        <v>10.32</v>
      </c>
      <c r="AV93" s="50">
        <v>243</v>
      </c>
      <c r="AW93" s="43">
        <v>344723</v>
      </c>
      <c r="AX93" s="23">
        <v>28.31</v>
      </c>
      <c r="AY93" s="23">
        <v>2.1</v>
      </c>
      <c r="AZ93" s="23">
        <v>0.9</v>
      </c>
      <c r="BA93" s="43">
        <v>245182.6</v>
      </c>
      <c r="BB93" s="23">
        <v>20.14</v>
      </c>
      <c r="BC93" s="43">
        <v>125726</v>
      </c>
      <c r="BD93" s="23">
        <v>10.32</v>
      </c>
      <c r="BE93" s="43">
        <v>119456.6</v>
      </c>
      <c r="BF93" s="23">
        <v>9.81</v>
      </c>
      <c r="BG93" s="117">
        <v>99540.5</v>
      </c>
      <c r="BH93" s="115">
        <v>8.1999999999999993</v>
      </c>
      <c r="BI93" s="43">
        <v>163515.4</v>
      </c>
      <c r="BJ93" s="43">
        <v>370769.9</v>
      </c>
      <c r="BK93" s="136">
        <v>2012</v>
      </c>
      <c r="BL93" s="138" t="s">
        <v>319</v>
      </c>
    </row>
    <row r="94" spans="2:64" s="109" customFormat="1" ht="15.75" customHeight="1">
      <c r="B94" s="63" t="s">
        <v>65</v>
      </c>
      <c r="C94" s="32" t="s">
        <v>338</v>
      </c>
      <c r="D94" s="26">
        <f t="shared" ref="D94:E94" si="123">AVERAGE(D88:D93)</f>
        <v>20382.451687166664</v>
      </c>
      <c r="E94" s="26">
        <f t="shared" si="123"/>
        <v>1.4490892737700467</v>
      </c>
      <c r="F94" s="64">
        <v>8.5</v>
      </c>
      <c r="G94" s="103">
        <f t="shared" ref="G94:H94" si="124">AVERAGE(G88:G93)</f>
        <v>182859.13404485155</v>
      </c>
      <c r="H94" s="26">
        <f t="shared" si="124"/>
        <v>12.843333333333334</v>
      </c>
      <c r="I94" s="32">
        <v>19.39</v>
      </c>
      <c r="J94" s="37">
        <v>0.13800000000000001</v>
      </c>
      <c r="K94" s="65">
        <v>1.1379999999999999</v>
      </c>
      <c r="L94" s="27">
        <f t="shared" ref="L94:M94" si="125">AVERAGE(L88:L93)</f>
        <v>4.2750000000000003E-2</v>
      </c>
      <c r="M94" s="27">
        <f t="shared" si="125"/>
        <v>71.817716666666669</v>
      </c>
      <c r="N94" s="66"/>
      <c r="O94" s="27">
        <f>AVERAGE(O88:O93)</f>
        <v>56.261666666666663</v>
      </c>
      <c r="P94" s="27">
        <v>28.07</v>
      </c>
      <c r="Q94" s="45">
        <f t="shared" ref="Q94:S94" si="126">AVERAGE(Q88:Q93)</f>
        <v>1.61</v>
      </c>
      <c r="R94" s="27">
        <f t="shared" si="126"/>
        <v>90.12</v>
      </c>
      <c r="S94" s="27">
        <f t="shared" si="126"/>
        <v>-35.099883333333338</v>
      </c>
      <c r="T94" s="37">
        <v>269262.2</v>
      </c>
      <c r="U94" s="27">
        <v>130364</v>
      </c>
      <c r="V94" s="27">
        <v>138898.20000000001</v>
      </c>
      <c r="W94" s="27">
        <f>AVERAGE(W88:W93)</f>
        <v>301936.4916666667</v>
      </c>
      <c r="X94" s="27">
        <f>(W93/W88)-1</f>
        <v>0.36374981471284817</v>
      </c>
      <c r="Y94" s="27">
        <f>AVERAGE(Y88:Y93)</f>
        <v>29.435000000000002</v>
      </c>
      <c r="Z94" s="66"/>
      <c r="AA94" s="66" t="s">
        <v>339</v>
      </c>
      <c r="AB94" s="66"/>
      <c r="AC94" s="66"/>
      <c r="AD94" s="45">
        <v>139065.19</v>
      </c>
      <c r="AE94" s="27">
        <f t="shared" ref="AE94:AI94" si="127">AVERAGE(AE88:AE93)</f>
        <v>2.2849999999999997</v>
      </c>
      <c r="AF94" s="27">
        <f t="shared" si="127"/>
        <v>38.225539598665442</v>
      </c>
      <c r="AG94" s="27">
        <f t="shared" si="127"/>
        <v>69.536343083859094</v>
      </c>
      <c r="AH94" s="27">
        <f t="shared" si="127"/>
        <v>77.076889208623228</v>
      </c>
      <c r="AI94" s="55">
        <f t="shared" si="127"/>
        <v>44.166666666666664</v>
      </c>
      <c r="AJ94" s="27">
        <v>154399.29999999999</v>
      </c>
      <c r="AK94" s="27">
        <f>AVERAGE(AK88:AK93)</f>
        <v>112304.23166666667</v>
      </c>
      <c r="AL94" s="27">
        <f>(AK93/AK88)-1</f>
        <v>1.0966199512758048</v>
      </c>
      <c r="AM94" s="27">
        <f t="shared" ref="AM94:AO94" si="128">AVERAGE(AM88:AM93)</f>
        <v>9.8255400856314541</v>
      </c>
      <c r="AN94" s="27">
        <f t="shared" si="128"/>
        <v>23.066969151234133</v>
      </c>
      <c r="AO94" s="27">
        <f t="shared" si="128"/>
        <v>1.532178096967568E-2</v>
      </c>
      <c r="AP94" s="47">
        <v>-1403869</v>
      </c>
      <c r="AQ94" s="32">
        <v>-7.84</v>
      </c>
      <c r="AR94" s="32">
        <v>-1.79</v>
      </c>
      <c r="AS94" s="33">
        <f>AVERAGE(AS88:AS93)</f>
        <v>93536.85000000002</v>
      </c>
      <c r="AT94" s="32">
        <v>1229.57</v>
      </c>
      <c r="AU94" s="32">
        <v>10.32</v>
      </c>
      <c r="AV94" s="56">
        <f t="shared" ref="AV94:BG94" si="129">AVERAGE(AV88:AV93)</f>
        <v>205</v>
      </c>
      <c r="AW94" s="33">
        <f t="shared" si="129"/>
        <v>242510.66666666666</v>
      </c>
      <c r="AX94" s="37">
        <f t="shared" si="129"/>
        <v>23.145</v>
      </c>
      <c r="AY94" s="37">
        <f t="shared" si="129"/>
        <v>2.2000000000000002</v>
      </c>
      <c r="AZ94" s="37">
        <f t="shared" si="129"/>
        <v>0.78333333333333333</v>
      </c>
      <c r="BA94" s="33">
        <f t="shared" si="129"/>
        <v>162575.55000000002</v>
      </c>
      <c r="BB94" s="37">
        <f t="shared" si="129"/>
        <v>15.481666666666667</v>
      </c>
      <c r="BC94" s="33">
        <f t="shared" si="129"/>
        <v>93093.116666666654</v>
      </c>
      <c r="BD94" s="37">
        <f t="shared" si="129"/>
        <v>8.8800000000000008</v>
      </c>
      <c r="BE94" s="33">
        <f t="shared" si="129"/>
        <v>69482.433333333334</v>
      </c>
      <c r="BF94" s="37">
        <f t="shared" si="129"/>
        <v>6.5983333333333336</v>
      </c>
      <c r="BG94" s="118">
        <f t="shared" si="129"/>
        <v>79935.116666666669</v>
      </c>
      <c r="BH94" s="37">
        <f t="shared" ref="BH94:BJ94" si="130">AVERAGE(BH88:BH93)</f>
        <v>7.666666666666667</v>
      </c>
      <c r="BI94" s="33">
        <f t="shared" si="130"/>
        <v>112309.36666666665</v>
      </c>
      <c r="BJ94" s="33">
        <f t="shared" si="130"/>
        <v>301936.48333333334</v>
      </c>
      <c r="BK94" s="49" t="s">
        <v>338</v>
      </c>
      <c r="BL94" s="139" t="s">
        <v>65</v>
      </c>
    </row>
    <row r="95" spans="2:64" ht="15.75" customHeight="1">
      <c r="B95" s="57" t="s">
        <v>340</v>
      </c>
      <c r="C95" s="20">
        <v>2013</v>
      </c>
      <c r="D95" s="58">
        <v>21722.561387500002</v>
      </c>
      <c r="E95" s="23">
        <v>3.3771996540173239</v>
      </c>
      <c r="F95" s="15">
        <v>116.6</v>
      </c>
      <c r="G95" s="102">
        <f>(D95/F95)*1000</f>
        <v>186299.84037307033</v>
      </c>
      <c r="H95" s="23">
        <v>13.08</v>
      </c>
      <c r="I95" s="23">
        <v>0.73</v>
      </c>
      <c r="J95" s="23">
        <v>1.5</v>
      </c>
      <c r="K95" s="59">
        <v>233.55</v>
      </c>
      <c r="L95" s="17">
        <v>3.9699999999999999E-2</v>
      </c>
      <c r="M95" s="60">
        <v>82.338399999999993</v>
      </c>
      <c r="N95" s="21" t="s">
        <v>63</v>
      </c>
      <c r="O95" s="23">
        <v>64.760000000000005</v>
      </c>
      <c r="P95" s="12" t="s">
        <v>341</v>
      </c>
      <c r="Q95" s="48">
        <v>1.4</v>
      </c>
      <c r="R95" s="17">
        <v>90.69</v>
      </c>
      <c r="S95" s="20">
        <v>-0.69379999999999997</v>
      </c>
      <c r="T95" s="43">
        <v>48420.1</v>
      </c>
      <c r="U95" s="44">
        <v>25706.2</v>
      </c>
      <c r="V95" s="44">
        <v>22713.9</v>
      </c>
      <c r="W95" s="44">
        <v>380015.05</v>
      </c>
      <c r="X95" s="14">
        <f>(W95/W93)-1</f>
        <v>2.4935034503476006E-2</v>
      </c>
      <c r="Y95" s="20">
        <v>30.55</v>
      </c>
      <c r="Z95" s="21" t="s">
        <v>342</v>
      </c>
      <c r="AA95" s="21" t="s">
        <v>343</v>
      </c>
      <c r="AB95" s="21" t="s">
        <v>344</v>
      </c>
      <c r="AC95" s="21">
        <v>198.98</v>
      </c>
      <c r="AD95" s="43">
        <v>22302.75</v>
      </c>
      <c r="AE95" s="20">
        <v>1.79</v>
      </c>
      <c r="AF95" s="48">
        <v>39.337791759551585</v>
      </c>
      <c r="AG95" s="48">
        <v>72.322456767673003</v>
      </c>
      <c r="AH95" s="17">
        <v>89.918669993508502</v>
      </c>
      <c r="AI95" s="12">
        <v>32</v>
      </c>
      <c r="AJ95" s="20">
        <v>48207.41</v>
      </c>
      <c r="AK95" s="44">
        <v>176578.7</v>
      </c>
      <c r="AL95" s="14">
        <f>(AK95/AK93)-1</f>
        <v>7.9890400530494343E-2</v>
      </c>
      <c r="AM95" s="14">
        <v>13.302235391078387</v>
      </c>
      <c r="AN95" s="17">
        <v>21.990185784814482</v>
      </c>
      <c r="AO95" s="41">
        <f>(AN95/AN93)-1</f>
        <v>-7.1682146641558364E-2</v>
      </c>
      <c r="AP95" s="46">
        <v>-374231</v>
      </c>
      <c r="AQ95" s="20">
        <v>-9.84</v>
      </c>
      <c r="AR95" s="20">
        <v>-2.2999999999999998</v>
      </c>
      <c r="AS95" s="43">
        <v>134435.9</v>
      </c>
      <c r="AT95" s="20">
        <v>6.93</v>
      </c>
      <c r="AU95" s="20">
        <v>10.81</v>
      </c>
      <c r="AV95" s="50">
        <v>152</v>
      </c>
      <c r="AW95" s="43">
        <v>395544.5</v>
      </c>
      <c r="AX95" s="23">
        <v>31.8</v>
      </c>
      <c r="AY95" s="23">
        <v>2.2000000000000002</v>
      </c>
      <c r="AZ95" s="23">
        <v>1</v>
      </c>
      <c r="BA95" s="43">
        <v>271228.7</v>
      </c>
      <c r="BB95" s="23">
        <v>21.8</v>
      </c>
      <c r="BC95" s="43">
        <v>134435.9</v>
      </c>
      <c r="BD95" s="23">
        <v>10.81</v>
      </c>
      <c r="BE95" s="43">
        <v>136792.79999999999</v>
      </c>
      <c r="BF95" s="23">
        <v>11</v>
      </c>
      <c r="BG95" s="117">
        <v>124315.7</v>
      </c>
      <c r="BH95" s="115">
        <v>10</v>
      </c>
      <c r="BI95" s="43">
        <v>176521.7</v>
      </c>
      <c r="BJ95" s="43">
        <v>380015.1</v>
      </c>
      <c r="BK95" s="136">
        <v>2013</v>
      </c>
      <c r="BL95" s="138" t="s">
        <v>340</v>
      </c>
    </row>
    <row r="96" spans="2:64" ht="15.75" customHeight="1">
      <c r="B96" s="57" t="s">
        <v>340</v>
      </c>
      <c r="C96" s="20">
        <v>2014</v>
      </c>
      <c r="D96" s="58">
        <v>22266.442950749999</v>
      </c>
      <c r="E96" s="23">
        <v>2.5037634998373979</v>
      </c>
      <c r="F96" s="15">
        <v>118.06</v>
      </c>
      <c r="G96" s="102">
        <f t="shared" ref="G96:G100" si="131">(D96/F96)*1000</f>
        <v>188602.76936091817</v>
      </c>
      <c r="H96" s="23">
        <v>14.73</v>
      </c>
      <c r="I96" s="23">
        <v>12.61</v>
      </c>
      <c r="J96" s="23">
        <v>0.76</v>
      </c>
      <c r="K96" s="59">
        <v>234.81</v>
      </c>
      <c r="L96" s="17">
        <v>4.0800000000000003E-2</v>
      </c>
      <c r="M96" s="60">
        <v>85.548900000000003</v>
      </c>
      <c r="N96" s="21" t="s">
        <v>63</v>
      </c>
      <c r="O96" s="23">
        <v>67.290000000000006</v>
      </c>
      <c r="P96" s="12" t="s">
        <v>345</v>
      </c>
      <c r="Q96" s="48">
        <v>1.35</v>
      </c>
      <c r="R96" s="17">
        <v>90.54</v>
      </c>
      <c r="S96" s="19">
        <v>-69.430000000000007</v>
      </c>
      <c r="T96" s="43">
        <v>41328.199999999997</v>
      </c>
      <c r="U96" s="44">
        <v>25458.7</v>
      </c>
      <c r="V96" s="44">
        <v>15869.5</v>
      </c>
      <c r="W96" s="44">
        <v>396911.69</v>
      </c>
      <c r="X96" s="14">
        <f t="shared" ref="X96:X99" si="132">(W96/W95)-1</f>
        <v>4.446308113323405E-2</v>
      </c>
      <c r="Y96" s="20">
        <v>33.450000000000003</v>
      </c>
      <c r="Z96" s="21" t="s">
        <v>346</v>
      </c>
      <c r="AA96" s="21" t="s">
        <v>347</v>
      </c>
      <c r="AB96" s="21" t="s">
        <v>309</v>
      </c>
      <c r="AC96" s="21">
        <v>251.53</v>
      </c>
      <c r="AD96" s="43">
        <v>23647.279999999999</v>
      </c>
      <c r="AE96" s="20">
        <v>1.99</v>
      </c>
      <c r="AF96" s="48">
        <v>37.480814096581916</v>
      </c>
      <c r="AG96" s="48">
        <v>73.254528023834993</v>
      </c>
      <c r="AH96" s="17">
        <v>92.154710452074497</v>
      </c>
      <c r="AI96" s="12">
        <v>41</v>
      </c>
      <c r="AJ96" s="20">
        <v>30434.02</v>
      </c>
      <c r="AK96" s="44">
        <v>193045</v>
      </c>
      <c r="AL96" s="14">
        <f t="shared" ref="AL96:AL99" si="133">(AK96/AK95)-1</f>
        <v>9.3251904108479611E-2</v>
      </c>
      <c r="AM96" s="14">
        <v>14.147593121535623</v>
      </c>
      <c r="AN96" s="17">
        <v>21.671307068932933</v>
      </c>
      <c r="AO96" s="41">
        <f t="shared" ref="AO96:AO100" si="134">(AN96/AN95)-1</f>
        <v>-1.4500955971993412E-2</v>
      </c>
      <c r="AP96" s="46">
        <v>-544991</v>
      </c>
      <c r="AQ96" s="20">
        <v>-13.68</v>
      </c>
      <c r="AR96" s="20">
        <v>-3.12</v>
      </c>
      <c r="AS96" s="43">
        <v>147665.79999999999</v>
      </c>
      <c r="AT96" s="20">
        <v>9.84</v>
      </c>
      <c r="AU96" s="20">
        <v>12.44</v>
      </c>
      <c r="AV96" s="50">
        <v>182</v>
      </c>
      <c r="AW96" s="43">
        <v>426053.4</v>
      </c>
      <c r="AX96" s="23">
        <v>35.909999999999997</v>
      </c>
      <c r="AY96" s="23">
        <v>2.2000000000000002</v>
      </c>
      <c r="AZ96" s="23">
        <v>1.1000000000000001</v>
      </c>
      <c r="BA96" s="43">
        <v>288304.3</v>
      </c>
      <c r="BB96" s="23">
        <v>24.3</v>
      </c>
      <c r="BC96" s="43">
        <v>147665.79999999999</v>
      </c>
      <c r="BD96" s="23">
        <v>12.44</v>
      </c>
      <c r="BE96" s="43">
        <v>140638.5</v>
      </c>
      <c r="BF96" s="23">
        <v>11.85</v>
      </c>
      <c r="BG96" s="117">
        <v>137749.1</v>
      </c>
      <c r="BH96" s="115">
        <v>11.6</v>
      </c>
      <c r="BI96" s="43">
        <v>193238.8</v>
      </c>
      <c r="BJ96" s="43">
        <v>396911.7</v>
      </c>
      <c r="BK96" s="136">
        <v>2014</v>
      </c>
      <c r="BL96" s="138" t="s">
        <v>340</v>
      </c>
    </row>
    <row r="97" spans="2:64" ht="15.75" customHeight="1">
      <c r="B97" s="57" t="s">
        <v>340</v>
      </c>
      <c r="C97" s="20">
        <v>2015</v>
      </c>
      <c r="D97" s="58">
        <v>22868.154260250001</v>
      </c>
      <c r="E97" s="23">
        <v>2.70232345072312</v>
      </c>
      <c r="F97" s="15">
        <v>119.53</v>
      </c>
      <c r="G97" s="102">
        <f t="shared" si="131"/>
        <v>191317.27817493517</v>
      </c>
      <c r="H97" s="23">
        <v>17.34</v>
      </c>
      <c r="I97" s="23">
        <v>17.68</v>
      </c>
      <c r="J97" s="23">
        <v>0.73</v>
      </c>
      <c r="K97" s="59">
        <v>236.53</v>
      </c>
      <c r="L97" s="17">
        <v>2.1299999999999999E-2</v>
      </c>
      <c r="M97" s="60">
        <v>87.844300000000004</v>
      </c>
      <c r="N97" s="21" t="s">
        <v>63</v>
      </c>
      <c r="O97" s="23">
        <v>70.099999999999994</v>
      </c>
      <c r="P97" s="12" t="s">
        <v>164</v>
      </c>
      <c r="Q97" s="48">
        <v>1.32</v>
      </c>
      <c r="R97" s="17">
        <v>92.35</v>
      </c>
      <c r="S97" s="20">
        <v>-0.68820000000000003</v>
      </c>
      <c r="T97" s="43">
        <v>21125</v>
      </c>
      <c r="U97" s="44">
        <v>18983.8</v>
      </c>
      <c r="V97" s="44">
        <v>2141.1999999999998</v>
      </c>
      <c r="W97" s="44">
        <v>380549.69</v>
      </c>
      <c r="X97" s="14">
        <f t="shared" si="132"/>
        <v>-4.1223275635948187E-2</v>
      </c>
      <c r="Y97" s="20">
        <v>35.53</v>
      </c>
      <c r="Z97" s="21" t="s">
        <v>348</v>
      </c>
      <c r="AA97" s="21" t="s">
        <v>349</v>
      </c>
      <c r="AB97" s="21" t="s">
        <v>350</v>
      </c>
      <c r="AC97" s="21">
        <v>314.60000000000002</v>
      </c>
      <c r="AD97" s="43">
        <v>24784.77</v>
      </c>
      <c r="AE97" s="20">
        <v>2.31</v>
      </c>
      <c r="AF97" s="48">
        <v>38.031195972057994</v>
      </c>
      <c r="AG97" s="48">
        <v>73.208738607833212</v>
      </c>
      <c r="AH97" s="17">
        <v>94.493558604800398</v>
      </c>
      <c r="AI97" s="12">
        <v>39</v>
      </c>
      <c r="AJ97" s="20">
        <v>35351.629999999997</v>
      </c>
      <c r="AK97" s="44">
        <v>176735.41</v>
      </c>
      <c r="AL97" s="14">
        <f t="shared" si="133"/>
        <v>-8.4485948872024652E-2</v>
      </c>
      <c r="AM97" s="14">
        <v>14.566571817686786</v>
      </c>
      <c r="AN97" s="17">
        <v>23.164182997658628</v>
      </c>
      <c r="AO97" s="41">
        <f t="shared" si="134"/>
        <v>6.8887212200773096E-2</v>
      </c>
      <c r="AP97" s="46">
        <v>-637687</v>
      </c>
      <c r="AQ97" s="20">
        <v>-14.94</v>
      </c>
      <c r="AR97" s="20">
        <v>-3.43</v>
      </c>
      <c r="AS97" s="43">
        <v>162209.5</v>
      </c>
      <c r="AT97" s="20">
        <v>9.85</v>
      </c>
      <c r="AU97" s="20">
        <v>15.14</v>
      </c>
      <c r="AV97" s="50">
        <v>232</v>
      </c>
      <c r="AW97" s="43">
        <v>416281</v>
      </c>
      <c r="AX97" s="23">
        <v>38.869999999999997</v>
      </c>
      <c r="AY97" s="23">
        <v>2.4</v>
      </c>
      <c r="AZ97" s="23">
        <v>1.1000000000000001</v>
      </c>
      <c r="BA97" s="43">
        <v>282091.5</v>
      </c>
      <c r="BB97" s="23">
        <v>26.34</v>
      </c>
      <c r="BC97" s="43">
        <v>162209.5</v>
      </c>
      <c r="BD97" s="23">
        <v>15.14</v>
      </c>
      <c r="BE97" s="43">
        <v>119882</v>
      </c>
      <c r="BF97" s="23">
        <v>11.19</v>
      </c>
      <c r="BG97" s="117">
        <v>134189.4</v>
      </c>
      <c r="BH97" s="115">
        <v>12.5</v>
      </c>
      <c r="BI97" s="43">
        <v>176735.4</v>
      </c>
      <c r="BJ97" s="43">
        <v>380549.7</v>
      </c>
      <c r="BK97" s="136">
        <v>2015</v>
      </c>
      <c r="BL97" s="138" t="s">
        <v>340</v>
      </c>
    </row>
    <row r="98" spans="2:64" ht="15.75" customHeight="1">
      <c r="B98" s="57" t="s">
        <v>340</v>
      </c>
      <c r="C98" s="20">
        <v>2016</v>
      </c>
      <c r="D98" s="58">
        <v>23273.4907465</v>
      </c>
      <c r="E98" s="23">
        <v>1.7724932307045194</v>
      </c>
      <c r="F98" s="15">
        <v>121.02</v>
      </c>
      <c r="G98" s="102">
        <f t="shared" si="131"/>
        <v>192311.11177078169</v>
      </c>
      <c r="H98" s="23">
        <v>20.66</v>
      </c>
      <c r="I98" s="23">
        <v>19.149999999999999</v>
      </c>
      <c r="J98" s="23">
        <v>2.0699999999999998</v>
      </c>
      <c r="K98" s="59">
        <v>241.43</v>
      </c>
      <c r="L98" s="17">
        <v>3.3599999999999998E-2</v>
      </c>
      <c r="M98" s="60">
        <v>90.479399999999998</v>
      </c>
      <c r="N98" s="21" t="s">
        <v>63</v>
      </c>
      <c r="O98" s="23">
        <v>73.040000000000006</v>
      </c>
      <c r="P98" s="12" t="s">
        <v>351</v>
      </c>
      <c r="Q98" s="48">
        <v>1.27</v>
      </c>
      <c r="R98" s="17">
        <v>93.09</v>
      </c>
      <c r="S98" s="19">
        <v>-68.569999999999993</v>
      </c>
      <c r="T98" s="43">
        <v>17470.3</v>
      </c>
      <c r="U98" s="44">
        <v>17684.3</v>
      </c>
      <c r="V98" s="12">
        <v>-214</v>
      </c>
      <c r="W98" s="44">
        <v>373948.26</v>
      </c>
      <c r="X98" s="14">
        <f t="shared" si="132"/>
        <v>-1.7347090730779446E-2</v>
      </c>
      <c r="Y98" s="20">
        <v>38.380000000000003</v>
      </c>
      <c r="Z98" s="21" t="s">
        <v>352</v>
      </c>
      <c r="AA98" s="21" t="s">
        <v>353</v>
      </c>
      <c r="AB98" s="21" t="s">
        <v>354</v>
      </c>
      <c r="AC98" s="21">
        <v>405.96199999999999</v>
      </c>
      <c r="AD98" s="43">
        <v>26993.279999999999</v>
      </c>
      <c r="AE98" s="20">
        <v>2.77</v>
      </c>
      <c r="AF98" s="48">
        <v>36.381479964035258</v>
      </c>
      <c r="AG98" s="48">
        <v>72.350354477852392</v>
      </c>
      <c r="AH98" s="17">
        <v>96.169345570426003</v>
      </c>
      <c r="AI98" s="12">
        <v>45</v>
      </c>
      <c r="AJ98" s="20">
        <v>30989.38</v>
      </c>
      <c r="AK98" s="44">
        <v>176541</v>
      </c>
      <c r="AL98" s="14">
        <f t="shared" si="133"/>
        <v>-1.1000059354263625E-3</v>
      </c>
      <c r="AM98" s="14">
        <v>15.872656272655389</v>
      </c>
      <c r="AN98" s="17">
        <v>23.727719438068114</v>
      </c>
      <c r="AO98" s="41">
        <f t="shared" si="134"/>
        <v>2.4327922140247482E-2</v>
      </c>
      <c r="AP98" s="46">
        <v>-503682</v>
      </c>
      <c r="AQ98" s="20">
        <v>-10.4</v>
      </c>
      <c r="AR98" s="20">
        <v>-2.5</v>
      </c>
      <c r="AS98" s="43">
        <v>180986</v>
      </c>
      <c r="AT98" s="20">
        <v>11.58</v>
      </c>
      <c r="AU98" s="20">
        <v>18.579999999999998</v>
      </c>
      <c r="AV98" s="50">
        <v>232</v>
      </c>
      <c r="AW98" s="43">
        <v>412600</v>
      </c>
      <c r="AX98" s="23">
        <v>42.35</v>
      </c>
      <c r="AY98" s="23">
        <v>2.2999999999999998</v>
      </c>
      <c r="AZ98" s="23">
        <v>1.1000000000000001</v>
      </c>
      <c r="BA98" s="43">
        <v>279383.8</v>
      </c>
      <c r="BB98" s="23">
        <v>28.68</v>
      </c>
      <c r="BC98" s="43">
        <v>256100</v>
      </c>
      <c r="BD98" s="23">
        <v>18.579999999999998</v>
      </c>
      <c r="BE98" s="43">
        <v>98397.8</v>
      </c>
      <c r="BF98" s="23">
        <v>10.1</v>
      </c>
      <c r="BG98" s="117">
        <v>133216.20000000001</v>
      </c>
      <c r="BH98" s="115">
        <v>13.7</v>
      </c>
      <c r="BI98" s="43">
        <v>176541.5</v>
      </c>
      <c r="BJ98" s="43">
        <v>373946.7</v>
      </c>
      <c r="BK98" s="136">
        <v>2016</v>
      </c>
      <c r="BL98" s="138" t="s">
        <v>340</v>
      </c>
    </row>
    <row r="99" spans="2:64" ht="15.75" customHeight="1">
      <c r="B99" s="57" t="s">
        <v>340</v>
      </c>
      <c r="C99" s="20">
        <v>2017</v>
      </c>
      <c r="D99" s="58">
        <v>23709.107316000001</v>
      </c>
      <c r="E99" s="23">
        <v>1.8717285440539781</v>
      </c>
      <c r="F99" s="15">
        <v>123.57</v>
      </c>
      <c r="G99" s="102">
        <f t="shared" si="131"/>
        <v>191867.82646273368</v>
      </c>
      <c r="H99" s="23">
        <v>19.739999999999998</v>
      </c>
      <c r="I99" s="23">
        <v>-4.45</v>
      </c>
      <c r="J99" s="23">
        <v>2.11</v>
      </c>
      <c r="K99" s="59">
        <v>246.52</v>
      </c>
      <c r="L99" s="17">
        <v>6.7699999999999996E-2</v>
      </c>
      <c r="M99" s="60">
        <v>96.005600000000001</v>
      </c>
      <c r="N99" s="21" t="s">
        <v>63</v>
      </c>
      <c r="O99" s="23">
        <v>80.040000000000006</v>
      </c>
      <c r="P99" s="12" t="s">
        <v>355</v>
      </c>
      <c r="Q99" s="48">
        <v>1.19</v>
      </c>
      <c r="R99" s="17">
        <v>95.54</v>
      </c>
      <c r="S99" s="20">
        <v>-0.6774</v>
      </c>
      <c r="T99" s="43">
        <v>22425.9</v>
      </c>
      <c r="U99" s="44">
        <v>23813.599999999999</v>
      </c>
      <c r="V99" s="44">
        <v>-1387.7</v>
      </c>
      <c r="W99" s="44">
        <v>409432.58</v>
      </c>
      <c r="X99" s="14">
        <f t="shared" si="132"/>
        <v>9.4890988395025522E-2</v>
      </c>
      <c r="Y99" s="20">
        <v>36.85</v>
      </c>
      <c r="Z99" s="21" t="s">
        <v>356</v>
      </c>
      <c r="AA99" s="21" t="s">
        <v>357</v>
      </c>
      <c r="AB99" s="21" t="s">
        <v>358</v>
      </c>
      <c r="AC99" s="21">
        <v>407.1</v>
      </c>
      <c r="AD99" s="43">
        <v>30290.55</v>
      </c>
      <c r="AE99" s="20">
        <v>2.73</v>
      </c>
      <c r="AF99" s="48">
        <v>35.004004932349169</v>
      </c>
      <c r="AG99" s="48">
        <v>74.293379980067101</v>
      </c>
      <c r="AH99" s="17">
        <v>98.020304781513204</v>
      </c>
      <c r="AI99" s="12">
        <v>48</v>
      </c>
      <c r="AJ99" s="20">
        <v>34165.03</v>
      </c>
      <c r="AK99" s="44">
        <v>172801.8</v>
      </c>
      <c r="AL99" s="14">
        <f t="shared" si="133"/>
        <v>-2.1180349040732849E-2</v>
      </c>
      <c r="AM99" s="14">
        <v>14.512361076591651</v>
      </c>
      <c r="AN99" s="17">
        <v>23.225539775954424</v>
      </c>
      <c r="AO99" s="41">
        <f t="shared" si="134"/>
        <v>-2.1164261631819836E-2</v>
      </c>
      <c r="AP99" s="46">
        <v>-238472</v>
      </c>
      <c r="AQ99" s="20">
        <v>-4.82</v>
      </c>
      <c r="AR99" s="20">
        <v>-1.0900000000000001</v>
      </c>
      <c r="AS99" s="43">
        <v>193981.2</v>
      </c>
      <c r="AT99" s="20">
        <v>7.18</v>
      </c>
      <c r="AU99" s="20">
        <v>17.46</v>
      </c>
      <c r="AV99" s="50">
        <v>189</v>
      </c>
      <c r="AW99" s="43">
        <v>436561.6</v>
      </c>
      <c r="AX99" s="23">
        <v>39.29</v>
      </c>
      <c r="AY99" s="23">
        <v>2.5</v>
      </c>
      <c r="AZ99" s="23">
        <v>1.1000000000000001</v>
      </c>
      <c r="BA99" s="43">
        <v>297145.09999999998</v>
      </c>
      <c r="BB99" s="23">
        <v>26.74</v>
      </c>
      <c r="BC99" s="43">
        <v>193981.2</v>
      </c>
      <c r="BD99" s="23">
        <v>17.46</v>
      </c>
      <c r="BE99" s="43">
        <v>103163.9</v>
      </c>
      <c r="BF99" s="23">
        <v>9.2799999999999994</v>
      </c>
      <c r="BG99" s="117">
        <v>139416.5</v>
      </c>
      <c r="BH99" s="115">
        <v>12.5</v>
      </c>
      <c r="BI99" s="43">
        <v>172801.8</v>
      </c>
      <c r="BJ99" s="43">
        <v>409401.1</v>
      </c>
      <c r="BK99" s="136">
        <v>2017</v>
      </c>
      <c r="BL99" s="138" t="s">
        <v>340</v>
      </c>
    </row>
    <row r="100" spans="2:64" ht="15.75" customHeight="1">
      <c r="B100" s="57" t="s">
        <v>340</v>
      </c>
      <c r="C100" s="20">
        <v>2018</v>
      </c>
      <c r="D100" s="58">
        <v>24176.670372</v>
      </c>
      <c r="E100" s="23">
        <v>1.9720820770188421</v>
      </c>
      <c r="F100" s="15">
        <v>124.99</v>
      </c>
      <c r="G100" s="102">
        <f t="shared" si="131"/>
        <v>193428.83728298265</v>
      </c>
      <c r="H100" s="23">
        <v>19.68</v>
      </c>
      <c r="I100" s="23">
        <v>-0.3</v>
      </c>
      <c r="J100" s="23">
        <v>1.91</v>
      </c>
      <c r="K100" s="59">
        <v>251.23</v>
      </c>
      <c r="L100" s="17">
        <v>4.8300000000000003E-2</v>
      </c>
      <c r="M100" s="60">
        <v>100.9405</v>
      </c>
      <c r="N100" s="21" t="s">
        <v>63</v>
      </c>
      <c r="O100" s="23">
        <v>88.36</v>
      </c>
      <c r="P100" s="12" t="s">
        <v>359</v>
      </c>
      <c r="Q100" s="48">
        <v>1.1399999999999999</v>
      </c>
      <c r="R100" s="17">
        <v>100.61</v>
      </c>
      <c r="S100" s="19">
        <v>-66.03</v>
      </c>
      <c r="T100" s="43">
        <v>29264.2</v>
      </c>
      <c r="U100" s="44">
        <v>29954.400000000001</v>
      </c>
      <c r="V100" s="12">
        <v>-690.2</v>
      </c>
      <c r="W100" s="44">
        <v>450713.2</v>
      </c>
      <c r="X100" s="14">
        <f>(W100/W98)-1</f>
        <v>0.20528224947483387</v>
      </c>
      <c r="Y100" s="20">
        <v>37.71</v>
      </c>
      <c r="Z100" s="21" t="s">
        <v>360</v>
      </c>
      <c r="AA100" s="21" t="s">
        <v>361</v>
      </c>
      <c r="AB100" s="21" t="s">
        <v>259</v>
      </c>
      <c r="AC100" s="21">
        <v>403.7</v>
      </c>
      <c r="AD100" s="43">
        <v>33677.43</v>
      </c>
      <c r="AE100" s="20">
        <v>2.82</v>
      </c>
      <c r="AF100" s="48">
        <v>39.190719976845742</v>
      </c>
      <c r="AG100" s="48">
        <v>79.390884910462901</v>
      </c>
      <c r="AH100" s="17">
        <v>99.999999999999702</v>
      </c>
      <c r="AI100" s="12">
        <v>51</v>
      </c>
      <c r="AJ100" s="20">
        <v>34745.68</v>
      </c>
      <c r="AK100" s="44">
        <v>174609.09</v>
      </c>
      <c r="AL100" s="14">
        <f>(AK100/AK98)-1</f>
        <v>-1.0943123693646251E-2</v>
      </c>
      <c r="AM100" s="14">
        <v>13.898675840335878</v>
      </c>
      <c r="AN100" s="17">
        <v>23.047472794236974</v>
      </c>
      <c r="AO100" s="41">
        <f t="shared" si="134"/>
        <v>-7.6668608538348337E-3</v>
      </c>
      <c r="AP100" s="46">
        <v>-494982</v>
      </c>
      <c r="AQ100" s="20">
        <v>-9.67</v>
      </c>
      <c r="AR100" s="20">
        <v>-2.1</v>
      </c>
      <c r="AS100" s="43">
        <v>202355.3</v>
      </c>
      <c r="AT100" s="20">
        <v>4.32</v>
      </c>
      <c r="AU100" s="20">
        <v>16.93</v>
      </c>
      <c r="AV100" s="50">
        <v>243</v>
      </c>
      <c r="AW100" s="43">
        <v>446787.5</v>
      </c>
      <c r="AX100" s="23">
        <v>37.380000000000003</v>
      </c>
      <c r="AY100" s="23">
        <v>2.6</v>
      </c>
      <c r="AZ100" s="23">
        <v>1</v>
      </c>
      <c r="BA100" s="43">
        <v>306431.59999999998</v>
      </c>
      <c r="BB100" s="23">
        <v>25.64</v>
      </c>
      <c r="BC100" s="43">
        <v>202355.3</v>
      </c>
      <c r="BD100" s="23">
        <v>16.93</v>
      </c>
      <c r="BE100" s="43">
        <v>104076.3</v>
      </c>
      <c r="BF100" s="23">
        <v>8.7100000000000009</v>
      </c>
      <c r="BG100" s="117">
        <v>140355.9</v>
      </c>
      <c r="BH100" s="115">
        <v>11.7</v>
      </c>
      <c r="BI100" s="43">
        <v>174609.1</v>
      </c>
      <c r="BJ100" s="43">
        <v>450572.2</v>
      </c>
      <c r="BK100" s="136">
        <v>2018</v>
      </c>
      <c r="BL100" s="138" t="s">
        <v>340</v>
      </c>
    </row>
    <row r="101" spans="2:64" s="109" customFormat="1" ht="15.75" customHeight="1">
      <c r="B101" s="63" t="s">
        <v>65</v>
      </c>
      <c r="C101" s="32" t="s">
        <v>362</v>
      </c>
      <c r="D101" s="26">
        <f t="shared" ref="D101:E101" si="135">AVERAGE(D95:D100)</f>
        <v>23002.737838833331</v>
      </c>
      <c r="E101" s="26">
        <f t="shared" si="135"/>
        <v>2.3665984093925303</v>
      </c>
      <c r="F101" s="64">
        <v>8.5399999999999991</v>
      </c>
      <c r="G101" s="103">
        <f t="shared" ref="G101:H101" si="136">AVERAGE(G95:G100)</f>
        <v>190637.94390423698</v>
      </c>
      <c r="H101" s="26">
        <f t="shared" si="136"/>
        <v>17.53833333333333</v>
      </c>
      <c r="I101" s="32">
        <v>51.5</v>
      </c>
      <c r="J101" s="37">
        <v>9.4E-2</v>
      </c>
      <c r="K101" s="65">
        <v>1.0940000000000001</v>
      </c>
      <c r="L101" s="27">
        <f t="shared" ref="L101:M101" si="137">AVERAGE(L95:L100)</f>
        <v>4.19E-2</v>
      </c>
      <c r="M101" s="27">
        <f t="shared" si="137"/>
        <v>90.526183333333336</v>
      </c>
      <c r="N101" s="29"/>
      <c r="O101" s="27">
        <f>AVERAGE(O95:O100)</f>
        <v>73.931666666666672</v>
      </c>
      <c r="P101" s="27">
        <v>41.76</v>
      </c>
      <c r="Q101" s="45">
        <f t="shared" ref="Q101:S101" si="138">AVERAGE(Q95:Q100)</f>
        <v>1.2783333333333331</v>
      </c>
      <c r="R101" s="27">
        <f t="shared" si="138"/>
        <v>93.803333333333342</v>
      </c>
      <c r="S101" s="27">
        <f t="shared" si="138"/>
        <v>-34.348233333333333</v>
      </c>
      <c r="T101" s="37">
        <v>180033.7</v>
      </c>
      <c r="U101" s="27">
        <v>141601</v>
      </c>
      <c r="V101" s="27">
        <v>38432.800000000003</v>
      </c>
      <c r="W101" s="27">
        <f>AVERAGE(W95:W100)</f>
        <v>398595.07833333337</v>
      </c>
      <c r="X101" s="27">
        <f>(W100/W95)-1</f>
        <v>0.18604039497909364</v>
      </c>
      <c r="Y101" s="27">
        <f>AVERAGE(Y95:Y100)</f>
        <v>35.411666666666669</v>
      </c>
      <c r="Z101" s="66"/>
      <c r="AA101" s="66" t="s">
        <v>363</v>
      </c>
      <c r="AB101" s="66"/>
      <c r="AC101" s="66"/>
      <c r="AD101" s="45">
        <v>161696.07</v>
      </c>
      <c r="AE101" s="27">
        <f t="shared" ref="AE101:AI101" si="139">AVERAGE(AE95:AE100)</f>
        <v>2.4016666666666668</v>
      </c>
      <c r="AF101" s="27">
        <f t="shared" si="139"/>
        <v>37.571001116903609</v>
      </c>
      <c r="AG101" s="27">
        <f t="shared" si="139"/>
        <v>74.136723794620593</v>
      </c>
      <c r="AH101" s="27">
        <f t="shared" si="139"/>
        <v>95.12609823372037</v>
      </c>
      <c r="AI101" s="55">
        <f t="shared" si="139"/>
        <v>42.666666666666664</v>
      </c>
      <c r="AJ101" s="27">
        <v>213893.16</v>
      </c>
      <c r="AK101" s="27">
        <f>AVERAGE(AK95:AK100)</f>
        <v>178385.16666666666</v>
      </c>
      <c r="AL101" s="27">
        <f>(AK100/AK95)-1</f>
        <v>-1.115428984356559E-2</v>
      </c>
      <c r="AM101" s="27">
        <f t="shared" ref="AM101:AO101" si="140">AVERAGE(AM95:AM100)</f>
        <v>14.383348919980619</v>
      </c>
      <c r="AN101" s="27">
        <f t="shared" si="140"/>
        <v>22.804401309944257</v>
      </c>
      <c r="AO101" s="27">
        <f t="shared" si="140"/>
        <v>-3.6331817930309782E-3</v>
      </c>
      <c r="AP101" s="47">
        <v>-2794046</v>
      </c>
      <c r="AQ101" s="32">
        <v>-10.37</v>
      </c>
      <c r="AR101" s="32">
        <v>-2.41</v>
      </c>
      <c r="AS101" s="33">
        <f>AVERAGE(AS95:AS100)</f>
        <v>170272.28333333333</v>
      </c>
      <c r="AT101" s="32">
        <v>60.95</v>
      </c>
      <c r="AU101" s="32">
        <v>16.920000000000002</v>
      </c>
      <c r="AV101" s="56">
        <f t="shared" ref="AV101:BJ101" si="141">AVERAGE(AV95:AV100)</f>
        <v>205</v>
      </c>
      <c r="AW101" s="33">
        <f t="shared" si="141"/>
        <v>422304.66666666669</v>
      </c>
      <c r="AX101" s="37">
        <f t="shared" si="141"/>
        <v>37.599999999999994</v>
      </c>
      <c r="AY101" s="37">
        <f t="shared" si="141"/>
        <v>2.3666666666666667</v>
      </c>
      <c r="AZ101" s="37">
        <f t="shared" si="141"/>
        <v>1.0666666666666667</v>
      </c>
      <c r="BA101" s="33">
        <f t="shared" si="141"/>
        <v>287430.83333333331</v>
      </c>
      <c r="BB101" s="37">
        <f t="shared" si="141"/>
        <v>25.583333333333332</v>
      </c>
      <c r="BC101" s="33">
        <f t="shared" si="141"/>
        <v>182791.28333333333</v>
      </c>
      <c r="BD101" s="37">
        <f t="shared" si="141"/>
        <v>15.226666666666668</v>
      </c>
      <c r="BE101" s="33">
        <f t="shared" si="141"/>
        <v>117158.55</v>
      </c>
      <c r="BF101" s="37">
        <f t="shared" si="141"/>
        <v>10.355</v>
      </c>
      <c r="BG101" s="118">
        <f t="shared" si="141"/>
        <v>134873.79999999999</v>
      </c>
      <c r="BH101" s="116">
        <f t="shared" si="141"/>
        <v>12</v>
      </c>
      <c r="BI101" s="33">
        <f t="shared" si="141"/>
        <v>178408.05000000002</v>
      </c>
      <c r="BJ101" s="33">
        <f t="shared" si="141"/>
        <v>398566.08333333331</v>
      </c>
      <c r="BK101" s="49" t="s">
        <v>362</v>
      </c>
      <c r="BL101" s="139" t="s">
        <v>65</v>
      </c>
    </row>
    <row r="102" spans="2:64" ht="15.75" customHeight="1">
      <c r="B102" s="57" t="s">
        <v>364</v>
      </c>
      <c r="C102" s="20">
        <v>2019</v>
      </c>
      <c r="D102" s="58">
        <v>24081.7308825</v>
      </c>
      <c r="E102" s="23">
        <v>-0.39269050716741305</v>
      </c>
      <c r="F102" s="15">
        <v>125.4</v>
      </c>
      <c r="G102" s="102">
        <f>(D102/F102)*1000</f>
        <v>192039.32123205741</v>
      </c>
      <c r="H102" s="23">
        <v>18.850000000000001</v>
      </c>
      <c r="I102" s="23">
        <v>-4.22</v>
      </c>
      <c r="J102" s="23">
        <v>2.2799999999999998</v>
      </c>
      <c r="K102" s="59">
        <v>256.97000000000003</v>
      </c>
      <c r="L102" s="17">
        <v>2.8299999999999999E-2</v>
      </c>
      <c r="M102" s="60">
        <v>104.00069999999999</v>
      </c>
      <c r="N102" s="21" t="s">
        <v>63</v>
      </c>
      <c r="O102" s="14">
        <v>102.68</v>
      </c>
      <c r="P102" s="67">
        <v>16.21</v>
      </c>
      <c r="Q102" s="48">
        <v>1.1100000000000001</v>
      </c>
      <c r="R102" s="17">
        <v>113.7</v>
      </c>
      <c r="S102" s="19">
        <v>-61.61</v>
      </c>
      <c r="T102" s="43">
        <v>24549.4</v>
      </c>
      <c r="U102" s="44">
        <v>23337.8</v>
      </c>
      <c r="V102" s="44">
        <v>1211.5</v>
      </c>
      <c r="W102" s="44">
        <v>460703.7</v>
      </c>
      <c r="X102" s="14">
        <f>(W102/W100)-1</f>
        <v>2.2165980494913473E-2</v>
      </c>
      <c r="Y102" s="20">
        <v>35.53</v>
      </c>
      <c r="Z102" s="21" t="s">
        <v>365</v>
      </c>
      <c r="AA102" s="21" t="s">
        <v>366</v>
      </c>
      <c r="AB102" s="21" t="s">
        <v>268</v>
      </c>
      <c r="AC102" s="21">
        <v>437.81</v>
      </c>
      <c r="AD102" s="43">
        <v>36048.639999999999</v>
      </c>
      <c r="AE102" s="20">
        <v>2.78</v>
      </c>
      <c r="AF102" s="48">
        <v>44.805471484314332</v>
      </c>
      <c r="AG102" s="48">
        <v>78.92331526861949</v>
      </c>
      <c r="AH102" s="17">
        <v>99.564463238487903</v>
      </c>
      <c r="AI102" s="12">
        <v>50</v>
      </c>
      <c r="AJ102" s="20">
        <v>34207.19</v>
      </c>
      <c r="AK102" s="44">
        <v>180749.5</v>
      </c>
      <c r="AL102" s="14">
        <f>(AK102/AK100)-1</f>
        <v>3.5166611314451091E-2</v>
      </c>
      <c r="AM102" s="14">
        <v>13.860029151605804</v>
      </c>
      <c r="AN102" s="17">
        <v>21.665974005092774</v>
      </c>
      <c r="AO102" s="41">
        <f>(AN102/AN100)-1</f>
        <v>-5.9941443536041139E-2</v>
      </c>
      <c r="AP102" s="46">
        <v>-393608</v>
      </c>
      <c r="AQ102" s="20">
        <v>-7.31</v>
      </c>
      <c r="AR102" s="20">
        <v>-1.61</v>
      </c>
      <c r="AS102" s="43">
        <v>204684.3</v>
      </c>
      <c r="AT102" s="20">
        <v>1.1499999999999999</v>
      </c>
      <c r="AU102" s="20">
        <v>15.78</v>
      </c>
      <c r="AV102" s="50">
        <v>172</v>
      </c>
      <c r="AW102" s="43">
        <v>463654.1</v>
      </c>
      <c r="AX102" s="23">
        <v>35.76</v>
      </c>
      <c r="AY102" s="23">
        <v>2.6</v>
      </c>
      <c r="AZ102" s="23">
        <v>1</v>
      </c>
      <c r="BA102" s="43">
        <v>312736.5</v>
      </c>
      <c r="BB102" s="23">
        <v>24.12</v>
      </c>
      <c r="BC102" s="43">
        <v>204684.3</v>
      </c>
      <c r="BD102" s="23">
        <v>15.78</v>
      </c>
      <c r="BE102" s="43">
        <v>108052.2</v>
      </c>
      <c r="BF102" s="23">
        <v>8.33</v>
      </c>
      <c r="BG102" s="117">
        <v>150917.6</v>
      </c>
      <c r="BH102" s="115">
        <v>11.6</v>
      </c>
      <c r="BI102" s="43">
        <v>180749.5</v>
      </c>
      <c r="BJ102" s="43">
        <v>460703.7</v>
      </c>
      <c r="BK102" s="136">
        <v>2019</v>
      </c>
      <c r="BL102" s="138" t="s">
        <v>364</v>
      </c>
    </row>
    <row r="103" spans="2:64" ht="15.75" customHeight="1">
      <c r="B103" s="57" t="s">
        <v>364</v>
      </c>
      <c r="C103" s="20">
        <v>2020</v>
      </c>
      <c r="D103" s="58">
        <v>22069.934761</v>
      </c>
      <c r="E103" s="23">
        <v>-8.3540345638608375</v>
      </c>
      <c r="F103" s="68">
        <v>126.01</v>
      </c>
      <c r="G103" s="102">
        <f t="shared" ref="G103:G107" si="142">(D103/F103)*1000</f>
        <v>175144.31204666293</v>
      </c>
      <c r="H103" s="23">
        <v>19.920000000000002</v>
      </c>
      <c r="I103" s="23">
        <v>5.68</v>
      </c>
      <c r="J103" s="23">
        <v>1.36</v>
      </c>
      <c r="K103" s="59">
        <v>260.47000000000003</v>
      </c>
      <c r="L103" s="17">
        <v>3.15E-2</v>
      </c>
      <c r="M103" s="60">
        <v>107.7436</v>
      </c>
      <c r="N103" s="21" t="s">
        <v>63</v>
      </c>
      <c r="O103" s="14">
        <v>123.22</v>
      </c>
      <c r="P103" s="112">
        <v>20</v>
      </c>
      <c r="Q103" s="48">
        <v>1.07</v>
      </c>
      <c r="R103" s="17">
        <v>132.28</v>
      </c>
      <c r="S103" s="20">
        <v>-0.5534</v>
      </c>
      <c r="T103" s="43">
        <v>16147.2</v>
      </c>
      <c r="U103" s="44">
        <v>11727.4</v>
      </c>
      <c r="V103" s="44">
        <v>4419.8</v>
      </c>
      <c r="W103" s="44">
        <v>417170.7</v>
      </c>
      <c r="X103" s="14">
        <f t="shared" ref="X103:X107" si="143">(W103/W102)-1</f>
        <v>-9.4492403685926596E-2</v>
      </c>
      <c r="Y103" s="20">
        <v>37.19</v>
      </c>
      <c r="Z103" s="21" t="s">
        <v>367</v>
      </c>
      <c r="AA103" s="21" t="s">
        <v>368</v>
      </c>
      <c r="AB103" s="21" t="s">
        <v>369</v>
      </c>
      <c r="AC103" s="21">
        <v>201.63</v>
      </c>
      <c r="AD103" s="43">
        <v>40604.550000000003</v>
      </c>
      <c r="AE103" s="20">
        <v>3.46</v>
      </c>
      <c r="AF103" s="48">
        <v>37.019958865608366</v>
      </c>
      <c r="AG103" s="48">
        <v>78.575746344458196</v>
      </c>
      <c r="AH103" s="17">
        <v>91.566576961433498</v>
      </c>
      <c r="AI103" s="12">
        <v>53</v>
      </c>
      <c r="AJ103" s="20">
        <v>27933.59</v>
      </c>
      <c r="AK103" s="44">
        <v>195667.20000000001</v>
      </c>
      <c r="AL103" s="14">
        <f t="shared" ref="AL103:AL107" si="144">(AK103/AK102)-1</f>
        <v>8.2532455138188521E-2</v>
      </c>
      <c r="AM103" s="14">
        <v>17.453692749429898</v>
      </c>
      <c r="AN103" s="17">
        <v>20.10752806358607</v>
      </c>
      <c r="AO103" s="41">
        <f t="shared" ref="AO103:AO107" si="145">(AN103/AN102)-1</f>
        <v>-7.1930573771591289E-2</v>
      </c>
      <c r="AP103" s="46">
        <v>-674160</v>
      </c>
      <c r="AQ103" s="20">
        <v>-12.62</v>
      </c>
      <c r="AR103" s="20">
        <v>-2.89</v>
      </c>
      <c r="AS103" s="43">
        <v>223648.6</v>
      </c>
      <c r="AT103" s="20">
        <v>9.27</v>
      </c>
      <c r="AU103" s="20">
        <v>19.07</v>
      </c>
      <c r="AV103" s="50">
        <v>199</v>
      </c>
      <c r="AW103" s="43">
        <v>462504.4</v>
      </c>
      <c r="AX103" s="23">
        <v>39.44</v>
      </c>
      <c r="AY103" s="23">
        <v>2.4</v>
      </c>
      <c r="AZ103" s="23">
        <v>1.1000000000000001</v>
      </c>
      <c r="BA103" s="43">
        <v>313421.09999999998</v>
      </c>
      <c r="BB103" s="23">
        <v>26.73</v>
      </c>
      <c r="BC103" s="43">
        <v>223648.6</v>
      </c>
      <c r="BD103" s="23">
        <v>19.07</v>
      </c>
      <c r="BE103" s="43">
        <v>89772.5</v>
      </c>
      <c r="BF103" s="23">
        <v>7.66</v>
      </c>
      <c r="BG103" s="117">
        <v>149083.29999999999</v>
      </c>
      <c r="BH103" s="115">
        <v>12.7</v>
      </c>
      <c r="BI103" s="43">
        <v>195667</v>
      </c>
      <c r="BJ103" s="43">
        <v>416999.4</v>
      </c>
      <c r="BK103" s="136">
        <v>2020</v>
      </c>
      <c r="BL103" s="138" t="s">
        <v>364</v>
      </c>
    </row>
    <row r="104" spans="2:64" ht="15.75" customHeight="1">
      <c r="B104" s="57" t="s">
        <v>364</v>
      </c>
      <c r="C104" s="20">
        <v>2021</v>
      </c>
      <c r="D104" s="58">
        <v>23404.8311135</v>
      </c>
      <c r="E104" s="23">
        <v>6.0484834547807926</v>
      </c>
      <c r="F104" s="68">
        <v>126.52</v>
      </c>
      <c r="G104" s="102">
        <f t="shared" si="142"/>
        <v>184989.18047344292</v>
      </c>
      <c r="H104" s="23">
        <v>20.47</v>
      </c>
      <c r="I104" s="23">
        <v>2.76</v>
      </c>
      <c r="J104" s="23">
        <v>7.04</v>
      </c>
      <c r="K104" s="59">
        <v>278.8</v>
      </c>
      <c r="L104" s="17">
        <v>7.3599999999999999E-2</v>
      </c>
      <c r="M104" s="60">
        <v>114.1913</v>
      </c>
      <c r="N104" s="21" t="s">
        <v>63</v>
      </c>
      <c r="O104" s="14">
        <v>141.69999999999999</v>
      </c>
      <c r="P104" s="112">
        <v>15</v>
      </c>
      <c r="Q104" s="48">
        <v>1</v>
      </c>
      <c r="R104" s="17">
        <v>141.69999999999999</v>
      </c>
      <c r="S104" s="19">
        <v>-52.16</v>
      </c>
      <c r="T104" s="43">
        <v>27714.2</v>
      </c>
      <c r="U104" s="44">
        <v>16227.9</v>
      </c>
      <c r="V104" s="44">
        <v>11486.2</v>
      </c>
      <c r="W104" s="44">
        <v>494224.6</v>
      </c>
      <c r="X104" s="14">
        <f t="shared" si="143"/>
        <v>0.18470592493672244</v>
      </c>
      <c r="Y104" s="20">
        <v>38.590000000000003</v>
      </c>
      <c r="Z104" s="21" t="s">
        <v>370</v>
      </c>
      <c r="AA104" s="21">
        <v>20.667000000000002</v>
      </c>
      <c r="AB104" s="21" t="s">
        <v>371</v>
      </c>
      <c r="AC104" s="21">
        <v>361.97</v>
      </c>
      <c r="AD104" s="43">
        <v>51593.94</v>
      </c>
      <c r="AE104" s="20">
        <v>4.03</v>
      </c>
      <c r="AF104" s="48">
        <v>42.708133596748077</v>
      </c>
      <c r="AG104" s="48">
        <v>75.638192480990199</v>
      </c>
      <c r="AH104" s="17">
        <v>96.727965319500598</v>
      </c>
      <c r="AI104" s="12">
        <v>55</v>
      </c>
      <c r="AJ104" s="20">
        <v>31621.200000000001</v>
      </c>
      <c r="AK104" s="44">
        <v>202399.2</v>
      </c>
      <c r="AL104" s="14">
        <f t="shared" si="144"/>
        <v>3.4405357668531034E-2</v>
      </c>
      <c r="AM104" s="14">
        <v>15.373226030492692</v>
      </c>
      <c r="AN104" s="17">
        <v>21.309732554619373</v>
      </c>
      <c r="AO104" s="41">
        <f t="shared" si="145"/>
        <v>5.9788775986365339E-2</v>
      </c>
      <c r="AP104" s="46">
        <v>-757790</v>
      </c>
      <c r="AQ104" s="20">
        <v>-12.71</v>
      </c>
      <c r="AR104" s="20">
        <v>-2.89</v>
      </c>
      <c r="AS104" s="43">
        <v>221635</v>
      </c>
      <c r="AT104" s="20">
        <v>-0.9</v>
      </c>
      <c r="AU104" s="20">
        <v>17.309999999999999</v>
      </c>
      <c r="AV104" s="50">
        <v>213</v>
      </c>
      <c r="AW104" s="43">
        <v>447827.9</v>
      </c>
      <c r="AX104" s="23">
        <v>34.97</v>
      </c>
      <c r="AY104" s="23">
        <v>2.2000000000000002</v>
      </c>
      <c r="AZ104" s="23">
        <v>0.9</v>
      </c>
      <c r="BA104" s="43">
        <v>295932.5</v>
      </c>
      <c r="BB104" s="23">
        <v>23.11</v>
      </c>
      <c r="BC104" s="43">
        <v>221635</v>
      </c>
      <c r="BD104" s="23">
        <v>17.309999999999999</v>
      </c>
      <c r="BE104" s="43">
        <v>74297.5</v>
      </c>
      <c r="BF104" s="23">
        <v>5.8</v>
      </c>
      <c r="BG104" s="117">
        <v>151895.5</v>
      </c>
      <c r="BH104" s="115">
        <v>11.9</v>
      </c>
      <c r="BI104" s="43">
        <v>202399.2</v>
      </c>
      <c r="BJ104" s="43">
        <v>494224.6</v>
      </c>
      <c r="BK104" s="136">
        <v>2021</v>
      </c>
      <c r="BL104" s="138" t="s">
        <v>364</v>
      </c>
    </row>
    <row r="105" spans="2:64" ht="15.75" customHeight="1">
      <c r="B105" s="57" t="s">
        <v>364</v>
      </c>
      <c r="C105" s="20">
        <v>2022</v>
      </c>
      <c r="D105" s="58">
        <v>24273.381806249999</v>
      </c>
      <c r="E105" s="23">
        <v>3.7109889344555689</v>
      </c>
      <c r="F105" s="15">
        <v>127.5</v>
      </c>
      <c r="G105" s="102">
        <f t="shared" si="142"/>
        <v>190379.46514705883</v>
      </c>
      <c r="H105" s="23">
        <v>20.12</v>
      </c>
      <c r="I105" s="23" t="s">
        <v>372</v>
      </c>
      <c r="J105" s="23">
        <v>6.5000000000000002E-2</v>
      </c>
      <c r="K105" s="59" t="s">
        <v>373</v>
      </c>
      <c r="L105" s="17">
        <v>7.8899999999999998E-2</v>
      </c>
      <c r="M105" s="60">
        <v>123.28530000000001</v>
      </c>
      <c r="N105" s="21" t="s">
        <v>63</v>
      </c>
      <c r="O105" s="14">
        <v>172.87</v>
      </c>
      <c r="P105" s="112">
        <v>22</v>
      </c>
      <c r="Q105" s="48">
        <v>1.0780000000000001</v>
      </c>
      <c r="R105" s="17">
        <v>186.35</v>
      </c>
      <c r="S105" s="20">
        <v>-0.4587</v>
      </c>
      <c r="T105" s="43">
        <v>38972</v>
      </c>
      <c r="U105" s="44">
        <v>74114</v>
      </c>
      <c r="V105" s="44">
        <v>-35142</v>
      </c>
      <c r="W105" s="44">
        <v>577697.5</v>
      </c>
      <c r="X105" s="14">
        <f t="shared" si="143"/>
        <v>0.16889669190890144</v>
      </c>
      <c r="Y105" s="20">
        <v>39.51</v>
      </c>
      <c r="Z105" s="21">
        <v>554</v>
      </c>
      <c r="AA105" s="21">
        <v>27.911999999999999</v>
      </c>
      <c r="AB105" s="21" t="s">
        <v>374</v>
      </c>
      <c r="AC105" s="21">
        <v>461.18</v>
      </c>
      <c r="AD105" s="43">
        <v>58868</v>
      </c>
      <c r="AE105" s="20">
        <v>4.01</v>
      </c>
      <c r="AF105" s="48">
        <v>42.508468589773166</v>
      </c>
      <c r="AG105" s="48">
        <v>75.913019042658092</v>
      </c>
      <c r="AH105" s="17">
        <v>100.100239685674</v>
      </c>
      <c r="AI105" s="12">
        <v>55</v>
      </c>
      <c r="AJ105" s="20">
        <v>35292</v>
      </c>
      <c r="AK105" s="44">
        <v>199094.2</v>
      </c>
      <c r="AL105" s="14">
        <f t="shared" si="144"/>
        <v>-1.632911592535935E-2</v>
      </c>
      <c r="AM105" s="14">
        <v>13.5964265721817</v>
      </c>
      <c r="AN105" s="17">
        <v>22.462262152963692</v>
      </c>
      <c r="AO105" s="41">
        <f t="shared" si="145"/>
        <v>5.4084658049567302E-2</v>
      </c>
      <c r="AP105" s="46">
        <v>-952073</v>
      </c>
      <c r="AQ105" s="43">
        <v>-14.4</v>
      </c>
      <c r="AR105" s="43">
        <v>-3.2</v>
      </c>
      <c r="AS105" s="43">
        <v>213076</v>
      </c>
      <c r="AT105" s="20">
        <v>-3.86</v>
      </c>
      <c r="AU105" s="43">
        <v>16.100000000000001</v>
      </c>
      <c r="AV105" s="50">
        <v>320</v>
      </c>
      <c r="AW105" s="43">
        <v>435000</v>
      </c>
      <c r="AX105" s="23">
        <v>33.5</v>
      </c>
      <c r="AY105" s="23">
        <v>2.0699999999999998</v>
      </c>
      <c r="AZ105" s="23">
        <v>0.85</v>
      </c>
      <c r="BA105" s="43">
        <v>285000</v>
      </c>
      <c r="BB105" s="23">
        <v>22</v>
      </c>
      <c r="BC105" s="43">
        <v>285000</v>
      </c>
      <c r="BD105" s="23">
        <v>22</v>
      </c>
      <c r="BE105" s="43">
        <v>285000</v>
      </c>
      <c r="BF105" s="23">
        <v>21.1</v>
      </c>
      <c r="BG105" s="117">
        <v>130000</v>
      </c>
      <c r="BH105" s="115">
        <v>9.6</v>
      </c>
      <c r="BI105" s="46">
        <v>210000</v>
      </c>
      <c r="BJ105" s="46">
        <v>510000</v>
      </c>
      <c r="BK105" s="136">
        <v>2022</v>
      </c>
      <c r="BL105" s="138" t="s">
        <v>364</v>
      </c>
    </row>
    <row r="106" spans="2:64" ht="15.75" customHeight="1">
      <c r="B106" s="57" t="s">
        <v>364</v>
      </c>
      <c r="C106" s="20">
        <v>2023</v>
      </c>
      <c r="D106" s="58">
        <v>25073.2846345</v>
      </c>
      <c r="E106" s="23">
        <v>3.295390953905065</v>
      </c>
      <c r="F106" s="15">
        <v>129.5</v>
      </c>
      <c r="G106" s="102">
        <f t="shared" si="142"/>
        <v>193616.09756370657</v>
      </c>
      <c r="H106" s="23">
        <v>17.45</v>
      </c>
      <c r="I106" s="23" t="s">
        <v>375</v>
      </c>
      <c r="J106" s="23">
        <v>3.4000000000000002E-2</v>
      </c>
      <c r="K106" s="59">
        <v>302.505</v>
      </c>
      <c r="L106" s="17">
        <v>5.5500000000000001E-2</v>
      </c>
      <c r="M106" s="60">
        <v>129.7979</v>
      </c>
      <c r="N106" s="21" t="s">
        <v>63</v>
      </c>
      <c r="O106" s="14">
        <v>207.44</v>
      </c>
      <c r="P106" s="112">
        <v>20</v>
      </c>
      <c r="Q106" s="48">
        <v>1.0449999999999999</v>
      </c>
      <c r="R106" s="17">
        <v>216.77</v>
      </c>
      <c r="S106" s="19">
        <v>-37.840000000000003</v>
      </c>
      <c r="T106" s="43">
        <v>33219</v>
      </c>
      <c r="U106" s="44">
        <v>51755</v>
      </c>
      <c r="V106" s="44">
        <v>-18536</v>
      </c>
      <c r="W106" s="44">
        <v>593005.30000000005</v>
      </c>
      <c r="X106" s="14">
        <f t="shared" si="143"/>
        <v>2.649795091721896E-2</v>
      </c>
      <c r="Y106" s="20">
        <v>33.159999999999997</v>
      </c>
      <c r="Z106" s="21">
        <v>528</v>
      </c>
      <c r="AA106" s="21">
        <v>30.814</v>
      </c>
      <c r="AB106" s="21" t="s">
        <v>376</v>
      </c>
      <c r="AC106" s="21">
        <v>428.4</v>
      </c>
      <c r="AD106" s="43">
        <v>63313</v>
      </c>
      <c r="AE106" s="20">
        <v>3.53</v>
      </c>
      <c r="AF106" s="48">
        <v>45.641215496940426</v>
      </c>
      <c r="AG106" s="48">
        <v>74.629465616284406</v>
      </c>
      <c r="AH106" s="17">
        <v>103.419646526088</v>
      </c>
      <c r="AI106" s="69">
        <v>56</v>
      </c>
      <c r="AJ106" s="20">
        <v>36058</v>
      </c>
      <c r="AK106" s="44">
        <v>212761.91</v>
      </c>
      <c r="AL106" s="14">
        <f t="shared" si="144"/>
        <v>6.8649463419828249E-2</v>
      </c>
      <c r="AM106" s="14">
        <v>11.892023554022437</v>
      </c>
      <c r="AN106" s="17">
        <v>24.251015516460168</v>
      </c>
      <c r="AO106" s="41">
        <f t="shared" si="145"/>
        <v>7.9633714152003376E-2</v>
      </c>
      <c r="AP106" s="46">
        <v>-1079600</v>
      </c>
      <c r="AQ106" s="43">
        <v>14.4</v>
      </c>
      <c r="AR106" s="43">
        <v>-3.4</v>
      </c>
      <c r="AS106" s="43">
        <v>218768</v>
      </c>
      <c r="AT106" s="20">
        <v>2.67</v>
      </c>
      <c r="AU106" s="43">
        <v>16.5</v>
      </c>
      <c r="AV106" s="50">
        <v>340</v>
      </c>
      <c r="AW106" s="43">
        <v>425000</v>
      </c>
      <c r="AX106" s="23">
        <v>32</v>
      </c>
      <c r="AY106" s="23">
        <v>1.98</v>
      </c>
      <c r="AZ106" s="23">
        <v>0.8</v>
      </c>
      <c r="BA106" s="43">
        <v>275000</v>
      </c>
      <c r="BB106" s="23">
        <v>21</v>
      </c>
      <c r="BC106" s="43">
        <v>275000</v>
      </c>
      <c r="BD106" s="23">
        <v>21</v>
      </c>
      <c r="BE106" s="43">
        <v>275000</v>
      </c>
      <c r="BF106" s="23">
        <v>19.600000000000001</v>
      </c>
      <c r="BG106" s="117">
        <v>125000</v>
      </c>
      <c r="BH106" s="115">
        <v>8.9</v>
      </c>
      <c r="BI106" s="46">
        <v>215000</v>
      </c>
      <c r="BJ106" s="46">
        <v>530000</v>
      </c>
      <c r="BK106" s="136">
        <v>2023</v>
      </c>
      <c r="BL106" s="138" t="s">
        <v>364</v>
      </c>
    </row>
    <row r="107" spans="2:64" ht="15.75" customHeight="1">
      <c r="B107" s="70" t="s">
        <v>364</v>
      </c>
      <c r="C107" s="71">
        <v>2024</v>
      </c>
      <c r="D107" s="72">
        <v>25437.865859000001</v>
      </c>
      <c r="E107" s="73">
        <v>1.4540624805030531</v>
      </c>
      <c r="F107" s="15">
        <v>129.69999999999999</v>
      </c>
      <c r="G107" s="102">
        <f t="shared" si="142"/>
        <v>196128.49544333079</v>
      </c>
      <c r="H107" s="73">
        <v>18.329999999999998</v>
      </c>
      <c r="I107" s="74">
        <v>5.04</v>
      </c>
      <c r="J107" s="74" t="s">
        <v>377</v>
      </c>
      <c r="K107" s="75" t="s">
        <v>378</v>
      </c>
      <c r="L107" s="17">
        <v>4.7600000000000003E-2</v>
      </c>
      <c r="M107" s="76">
        <v>135.78360000000001</v>
      </c>
      <c r="N107" s="21" t="s">
        <v>63</v>
      </c>
      <c r="O107" s="14">
        <v>248.93</v>
      </c>
      <c r="P107" s="112">
        <v>20</v>
      </c>
      <c r="Q107" s="48">
        <v>1.0349999999999999</v>
      </c>
      <c r="R107" s="17">
        <v>257.64</v>
      </c>
      <c r="S107" s="19">
        <v>-27.97</v>
      </c>
      <c r="T107" s="20"/>
      <c r="U107" s="12"/>
      <c r="V107" s="12"/>
      <c r="W107" s="77">
        <v>617099.6</v>
      </c>
      <c r="X107" s="62">
        <f t="shared" si="143"/>
        <v>4.0630834159492313E-2</v>
      </c>
      <c r="Y107" s="20">
        <v>33.33</v>
      </c>
      <c r="Z107" s="21" t="s">
        <v>379</v>
      </c>
      <c r="AA107" s="21" t="s">
        <v>380</v>
      </c>
      <c r="AB107" s="21" t="s">
        <v>381</v>
      </c>
      <c r="AC107" s="21" t="s">
        <v>382</v>
      </c>
      <c r="AD107" s="43">
        <v>64745</v>
      </c>
      <c r="AE107" s="20">
        <v>3.49</v>
      </c>
      <c r="AF107" s="48">
        <v>47.391137129421928</v>
      </c>
      <c r="AG107" s="48">
        <v>73.621540745403991</v>
      </c>
      <c r="AH107" s="17">
        <v>104.870981279159</v>
      </c>
      <c r="AI107" s="69">
        <v>60</v>
      </c>
      <c r="AJ107" s="20">
        <v>36872</v>
      </c>
      <c r="AK107" s="44">
        <v>228789.41</v>
      </c>
      <c r="AL107" s="14">
        <f t="shared" si="144"/>
        <v>7.53306830155831E-2</v>
      </c>
      <c r="AM107" s="14">
        <v>12.348819008561993</v>
      </c>
      <c r="AN107" s="36"/>
      <c r="AO107" s="41">
        <f t="shared" si="145"/>
        <v>-1</v>
      </c>
      <c r="AP107" s="46">
        <v>-1663000</v>
      </c>
      <c r="AQ107" s="43">
        <v>-22.2</v>
      </c>
      <c r="AR107" s="43">
        <v>-5.7</v>
      </c>
      <c r="AS107" s="43">
        <v>213924</v>
      </c>
      <c r="AT107" s="20">
        <v>-2.21</v>
      </c>
      <c r="AU107" s="43">
        <v>15.8</v>
      </c>
      <c r="AV107" s="50">
        <v>723</v>
      </c>
      <c r="AW107" s="43">
        <v>415000</v>
      </c>
      <c r="AX107" s="23">
        <v>30.5</v>
      </c>
      <c r="AY107" s="23">
        <v>1.89</v>
      </c>
      <c r="AZ107" s="23">
        <v>0.75</v>
      </c>
      <c r="BA107" s="43">
        <v>265000</v>
      </c>
      <c r="BB107" s="23">
        <v>20</v>
      </c>
      <c r="BC107" s="43">
        <v>265000</v>
      </c>
      <c r="BD107" s="23">
        <v>20</v>
      </c>
      <c r="BE107" s="43">
        <v>265000</v>
      </c>
      <c r="BF107" s="23">
        <v>18.3</v>
      </c>
      <c r="BG107" s="117">
        <v>120000</v>
      </c>
      <c r="BH107" s="115">
        <v>8.3000000000000007</v>
      </c>
      <c r="BI107" s="46">
        <v>220000</v>
      </c>
      <c r="BJ107" s="46">
        <v>550000</v>
      </c>
      <c r="BK107" s="136">
        <v>2024</v>
      </c>
      <c r="BL107" s="138" t="s">
        <v>364</v>
      </c>
    </row>
    <row r="108" spans="2:64" s="109" customFormat="1" ht="15.75" customHeight="1">
      <c r="B108" s="32" t="s">
        <v>65</v>
      </c>
      <c r="C108" s="32" t="s">
        <v>383</v>
      </c>
      <c r="D108" s="78">
        <f t="shared" ref="D108:E108" si="146">AVERAGE(D102:D107)</f>
        <v>24056.838176125002</v>
      </c>
      <c r="E108" s="78">
        <f t="shared" si="146"/>
        <v>0.9603667921027047</v>
      </c>
      <c r="F108" s="79">
        <f>+(F107-F102)/F102</f>
        <v>3.429027113237626E-2</v>
      </c>
      <c r="G108" s="103">
        <f t="shared" ref="G108:H108" si="147">AVERAGE(G102:G107)</f>
        <v>188716.14531770989</v>
      </c>
      <c r="H108" s="80">
        <f t="shared" si="147"/>
        <v>19.190000000000001</v>
      </c>
      <c r="I108" s="32"/>
      <c r="J108" s="32"/>
      <c r="K108" s="32"/>
      <c r="L108" s="27">
        <f t="shared" ref="L108:M108" si="148">AVERAGE(L102:L107)</f>
        <v>5.2566666666666671E-2</v>
      </c>
      <c r="M108" s="27">
        <f t="shared" si="148"/>
        <v>119.13373333333334</v>
      </c>
      <c r="N108" s="29"/>
      <c r="O108" s="27">
        <f>AVERAGE(O102:O107)</f>
        <v>166.14000000000001</v>
      </c>
      <c r="P108" s="81">
        <f>SUM(P102:P107)</f>
        <v>113.21000000000001</v>
      </c>
      <c r="Q108" s="45">
        <f t="shared" ref="Q108:S108" si="149">AVERAGE(Q102:Q107)</f>
        <v>1.0563333333333333</v>
      </c>
      <c r="R108" s="27">
        <f t="shared" si="149"/>
        <v>174.74</v>
      </c>
      <c r="S108" s="27">
        <f t="shared" si="149"/>
        <v>-30.09868333333333</v>
      </c>
      <c r="T108" s="32">
        <v>135602.79999999999</v>
      </c>
      <c r="U108" s="32">
        <v>165162.1</v>
      </c>
      <c r="V108" s="32">
        <v>-29559.3</v>
      </c>
      <c r="W108" s="27">
        <f>AVERAGE(W102:W107)</f>
        <v>526650.23333333328</v>
      </c>
      <c r="X108" s="37">
        <f>(W107/W102)-1</f>
        <v>0.33947176894824138</v>
      </c>
      <c r="Y108" s="27">
        <f>AVERAGE(Y102:Y107)</f>
        <v>36.218333333333334</v>
      </c>
      <c r="Z108" s="66"/>
      <c r="AA108" s="66"/>
      <c r="AB108" s="66"/>
      <c r="AC108" s="66"/>
      <c r="AD108" s="33">
        <v>315173.13</v>
      </c>
      <c r="AE108" s="27">
        <f t="shared" ref="AE108:AI108" si="150">AVERAGE(AE102:AE107)</f>
        <v>3.5499999999999994</v>
      </c>
      <c r="AF108" s="27">
        <f t="shared" si="150"/>
        <v>43.345730860467711</v>
      </c>
      <c r="AG108" s="27">
        <f t="shared" si="150"/>
        <v>76.216879916402391</v>
      </c>
      <c r="AH108" s="27">
        <f t="shared" si="150"/>
        <v>99.374978835057163</v>
      </c>
      <c r="AI108" s="55">
        <f t="shared" si="150"/>
        <v>54.833333333333336</v>
      </c>
      <c r="AJ108" s="27">
        <v>201983.98</v>
      </c>
      <c r="AK108" s="27">
        <f>AVERAGE(AK102:AK107)</f>
        <v>203243.57000000004</v>
      </c>
      <c r="AL108" s="27">
        <f>(AK107/AK102)-1</f>
        <v>0.26578170340720164</v>
      </c>
      <c r="AM108" s="27">
        <f t="shared" ref="AM108:AO108" si="151">AVERAGE(AM102:AM107)</f>
        <v>14.087369511049088</v>
      </c>
      <c r="AN108" s="27">
        <f t="shared" si="151"/>
        <v>21.959302458544418</v>
      </c>
      <c r="AO108" s="27">
        <f t="shared" si="151"/>
        <v>-0.15639414485328273</v>
      </c>
      <c r="AP108" s="47">
        <v>-5520231</v>
      </c>
      <c r="AQ108" s="32">
        <v>-83.64</v>
      </c>
      <c r="AR108" s="32">
        <v>-3.28</v>
      </c>
      <c r="AS108" s="33">
        <f>AVERAGE(AS102:AS107)</f>
        <v>215955.98333333331</v>
      </c>
      <c r="AT108" s="32">
        <v>4.51</v>
      </c>
      <c r="AU108" s="32">
        <v>16.760000000000002</v>
      </c>
      <c r="AV108" s="56">
        <f t="shared" ref="AV108:BJ108" si="152">AVERAGE(AV102:AV107)</f>
        <v>327.83333333333331</v>
      </c>
      <c r="AW108" s="33">
        <f t="shared" si="152"/>
        <v>441497.73333333334</v>
      </c>
      <c r="AX108" s="37">
        <f t="shared" si="152"/>
        <v>34.361666666666665</v>
      </c>
      <c r="AY108" s="37">
        <f t="shared" si="152"/>
        <v>2.19</v>
      </c>
      <c r="AZ108" s="37">
        <f t="shared" si="152"/>
        <v>0.9</v>
      </c>
      <c r="BA108" s="33">
        <f t="shared" si="152"/>
        <v>291181.68333333335</v>
      </c>
      <c r="BB108" s="37">
        <f t="shared" si="152"/>
        <v>22.826666666666668</v>
      </c>
      <c r="BC108" s="33">
        <f t="shared" si="152"/>
        <v>245827.98333333331</v>
      </c>
      <c r="BD108" s="37">
        <f t="shared" si="152"/>
        <v>19.193333333333332</v>
      </c>
      <c r="BE108" s="33">
        <f t="shared" si="152"/>
        <v>182853.69999999998</v>
      </c>
      <c r="BF108" s="37">
        <f t="shared" si="152"/>
        <v>13.465000000000002</v>
      </c>
      <c r="BG108" s="118">
        <f t="shared" si="152"/>
        <v>137816.06666666668</v>
      </c>
      <c r="BH108" s="37">
        <f t="shared" si="152"/>
        <v>10.5</v>
      </c>
      <c r="BI108" s="33">
        <f t="shared" si="152"/>
        <v>203969.28333333333</v>
      </c>
      <c r="BJ108" s="33">
        <f t="shared" si="152"/>
        <v>493654.6166666667</v>
      </c>
      <c r="BK108" s="49" t="s">
        <v>383</v>
      </c>
      <c r="BL108" s="139" t="s">
        <v>65</v>
      </c>
    </row>
    <row r="109" spans="2:64" ht="15.75" customHeight="1">
      <c r="B109" s="82" t="s">
        <v>384</v>
      </c>
      <c r="C109" s="19">
        <v>2025</v>
      </c>
      <c r="D109" s="83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84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20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36">
        <v>2025</v>
      </c>
      <c r="BL109" s="140" t="s">
        <v>384</v>
      </c>
    </row>
    <row r="110" spans="2:64" ht="15.75" customHeight="1">
      <c r="B110" s="82" t="s">
        <v>384</v>
      </c>
      <c r="C110" s="19">
        <v>2026</v>
      </c>
      <c r="D110" s="83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84"/>
      <c r="Z110" s="19"/>
      <c r="AA110" s="19"/>
      <c r="AB110" s="19"/>
      <c r="AC110" s="19"/>
      <c r="AD110" s="19"/>
      <c r="AE110" s="19"/>
      <c r="AF110" s="19"/>
      <c r="AG110" s="19"/>
      <c r="AH110" s="19"/>
      <c r="AI110" s="85"/>
      <c r="AJ110" s="19"/>
      <c r="AK110" s="19"/>
      <c r="AL110" s="19"/>
      <c r="AM110" s="86"/>
      <c r="AN110" s="86"/>
      <c r="AO110" s="86"/>
      <c r="AP110" s="19"/>
      <c r="AQ110" s="19"/>
      <c r="AR110" s="19"/>
      <c r="AS110" s="19"/>
      <c r="AT110" s="19"/>
      <c r="AU110" s="19"/>
      <c r="AV110" s="19"/>
      <c r="AW110" s="87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136">
        <v>2026</v>
      </c>
      <c r="BL110" s="140" t="s">
        <v>384</v>
      </c>
    </row>
    <row r="111" spans="2:64" ht="15.75" customHeight="1">
      <c r="B111" s="82" t="s">
        <v>384</v>
      </c>
      <c r="C111" s="19">
        <v>2027</v>
      </c>
      <c r="D111" s="83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84"/>
      <c r="Z111" s="19"/>
      <c r="AA111" s="19"/>
      <c r="AB111" s="19"/>
      <c r="AC111" s="19"/>
      <c r="AD111" s="19"/>
      <c r="AE111" s="19"/>
      <c r="AF111" s="19"/>
      <c r="AG111" s="19"/>
      <c r="AH111" s="19"/>
      <c r="AI111" s="85"/>
      <c r="AJ111" s="19"/>
      <c r="AK111" s="19"/>
      <c r="AL111" s="19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7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136">
        <v>2027</v>
      </c>
      <c r="BL111" s="140" t="s">
        <v>384</v>
      </c>
    </row>
    <row r="112" spans="2:64" ht="15.75" customHeight="1">
      <c r="B112" s="82" t="s">
        <v>384</v>
      </c>
      <c r="C112" s="19">
        <v>2028</v>
      </c>
      <c r="D112" s="83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84"/>
      <c r="Z112" s="19"/>
      <c r="AA112" s="19"/>
      <c r="AB112" s="19"/>
      <c r="AC112" s="19"/>
      <c r="AD112" s="19"/>
      <c r="AE112" s="19"/>
      <c r="AF112" s="19"/>
      <c r="AG112" s="19"/>
      <c r="AH112" s="19"/>
      <c r="AI112" s="85"/>
      <c r="AJ112" s="19"/>
      <c r="AK112" s="19"/>
      <c r="AL112" s="19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7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136">
        <v>2028</v>
      </c>
      <c r="BL112" s="140" t="s">
        <v>384</v>
      </c>
    </row>
    <row r="113" spans="2:64" ht="15.75" customHeight="1">
      <c r="B113" s="82" t="s">
        <v>384</v>
      </c>
      <c r="C113" s="19">
        <v>2029</v>
      </c>
      <c r="D113" s="83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84"/>
      <c r="Z113" s="19"/>
      <c r="AA113" s="19"/>
      <c r="AB113" s="19"/>
      <c r="AC113" s="19"/>
      <c r="AD113" s="19"/>
      <c r="AE113" s="19"/>
      <c r="AF113" s="19"/>
      <c r="AG113" s="19"/>
      <c r="AH113" s="19"/>
      <c r="AI113" s="85"/>
      <c r="AJ113" s="19"/>
      <c r="AK113" s="19"/>
      <c r="AL113" s="19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7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136">
        <v>2029</v>
      </c>
      <c r="BL113" s="140" t="s">
        <v>384</v>
      </c>
    </row>
    <row r="114" spans="2:64" ht="15.75" customHeight="1">
      <c r="B114" s="82" t="s">
        <v>384</v>
      </c>
      <c r="C114" s="19">
        <v>2030</v>
      </c>
      <c r="D114" s="83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84"/>
      <c r="Z114" s="19"/>
      <c r="AA114" s="19"/>
      <c r="AB114" s="19"/>
      <c r="AC114" s="19"/>
      <c r="AD114" s="19"/>
      <c r="AE114" s="19"/>
      <c r="AF114" s="19"/>
      <c r="AG114" s="19"/>
      <c r="AH114" s="19"/>
      <c r="AI114" s="85"/>
      <c r="AJ114" s="19"/>
      <c r="AK114" s="19"/>
      <c r="AL114" s="19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7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136">
        <v>2030</v>
      </c>
      <c r="BL114" s="140" t="s">
        <v>384</v>
      </c>
    </row>
    <row r="115" spans="2:64" ht="15.75" customHeight="1">
      <c r="B115" s="32" t="s">
        <v>65</v>
      </c>
      <c r="C115" s="32" t="s">
        <v>385</v>
      </c>
      <c r="D115" s="88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90"/>
      <c r="Z115" s="89"/>
      <c r="AA115" s="89"/>
      <c r="AB115" s="89"/>
      <c r="AC115" s="89"/>
      <c r="AD115" s="89"/>
      <c r="AE115" s="89"/>
      <c r="AF115" s="89"/>
      <c r="AG115" s="89"/>
      <c r="AH115" s="89"/>
      <c r="AI115" s="91"/>
      <c r="AJ115" s="89"/>
      <c r="AK115" s="89"/>
      <c r="AL115" s="89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49" t="s">
        <v>385</v>
      </c>
      <c r="BL115" s="139" t="s">
        <v>65</v>
      </c>
    </row>
    <row r="116" spans="2:64" ht="15.75" customHeight="1">
      <c r="B116" s="93"/>
      <c r="C116" s="93"/>
      <c r="D116" s="94"/>
      <c r="E116" s="93"/>
      <c r="F116" s="93"/>
      <c r="G116" s="95"/>
      <c r="H116" s="93"/>
      <c r="I116" s="93"/>
      <c r="J116" s="93"/>
      <c r="K116" s="93"/>
      <c r="L116" s="96"/>
      <c r="M116" s="93"/>
      <c r="N116" s="93"/>
      <c r="O116" s="93"/>
      <c r="P116" s="93"/>
      <c r="Q116" s="93"/>
      <c r="R116" s="93"/>
      <c r="S116" s="133"/>
      <c r="T116" s="93"/>
      <c r="U116" s="93"/>
      <c r="V116" s="93"/>
      <c r="W116" s="93"/>
      <c r="X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7"/>
      <c r="AJ116" s="93"/>
      <c r="AK116" s="93"/>
      <c r="AL116" s="93"/>
      <c r="AW116" s="98"/>
      <c r="BK116" s="99"/>
    </row>
    <row r="117" spans="2:64" ht="76" customHeight="1">
      <c r="B117" s="142" t="e" vm="1">
        <v>#VALUE!</v>
      </c>
      <c r="C117" s="142"/>
      <c r="D117" s="141" t="s">
        <v>393</v>
      </c>
      <c r="E117" s="141"/>
      <c r="F117" s="141"/>
      <c r="G117" s="141"/>
      <c r="H117" s="141"/>
      <c r="I117" s="141"/>
      <c r="J117" s="93"/>
      <c r="K117" s="93"/>
      <c r="L117" s="96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7"/>
      <c r="AJ117" s="93"/>
      <c r="AK117" s="93"/>
      <c r="AL117" s="93"/>
      <c r="AW117" s="100"/>
      <c r="BK117" s="101"/>
    </row>
    <row r="118" spans="2:64" ht="15.75" customHeight="1">
      <c r="B118" s="93"/>
      <c r="C118" s="93"/>
      <c r="D118" s="94"/>
      <c r="E118" s="93"/>
      <c r="F118" s="93"/>
      <c r="G118" s="95"/>
      <c r="H118" s="93"/>
      <c r="I118" s="93"/>
      <c r="J118" s="93"/>
      <c r="K118" s="93"/>
      <c r="L118" s="96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7"/>
      <c r="AJ118" s="93"/>
      <c r="AK118" s="93"/>
      <c r="AL118" s="93"/>
      <c r="AW118" s="100"/>
      <c r="BK118" s="101"/>
    </row>
    <row r="119" spans="2:64" ht="15.75" customHeight="1">
      <c r="B119" s="93"/>
      <c r="C119" s="93"/>
      <c r="D119" s="94"/>
      <c r="E119" s="93"/>
      <c r="F119" s="93"/>
      <c r="G119" s="95"/>
      <c r="H119" s="93"/>
      <c r="I119" s="93"/>
      <c r="J119" s="93"/>
      <c r="K119" s="93"/>
      <c r="L119" s="96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7"/>
      <c r="AJ119" s="93"/>
      <c r="AK119" s="93"/>
      <c r="AL119" s="93"/>
      <c r="AW119" s="100"/>
      <c r="BK119" s="101"/>
    </row>
    <row r="120" spans="2:64" ht="15.75" customHeight="1">
      <c r="B120" s="93"/>
      <c r="C120" s="93"/>
      <c r="D120" s="94"/>
      <c r="E120" s="93"/>
      <c r="F120" s="93"/>
      <c r="G120" s="95"/>
      <c r="H120" s="93"/>
      <c r="I120" s="93"/>
      <c r="J120" s="93"/>
      <c r="K120" s="93"/>
      <c r="L120" s="96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7"/>
      <c r="AJ120" s="93"/>
      <c r="AK120" s="93"/>
      <c r="AL120" s="93"/>
      <c r="AW120" s="100"/>
      <c r="BK120" s="101"/>
    </row>
    <row r="121" spans="2:64" ht="15.75" customHeight="1">
      <c r="B121" s="93"/>
      <c r="C121" s="93"/>
      <c r="D121" s="94"/>
      <c r="E121" s="93"/>
      <c r="F121" s="93"/>
      <c r="G121" s="95"/>
      <c r="H121" s="93"/>
      <c r="I121" s="93"/>
      <c r="J121" s="93"/>
      <c r="K121" s="93"/>
      <c r="L121" s="96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7"/>
      <c r="AJ121" s="93"/>
      <c r="AK121" s="93"/>
      <c r="AL121" s="93"/>
      <c r="AW121" s="100"/>
      <c r="BK121" s="101"/>
    </row>
    <row r="122" spans="2:64" ht="15" customHeight="1">
      <c r="B122" s="93"/>
      <c r="C122" s="93"/>
      <c r="D122" s="94"/>
      <c r="E122" s="93"/>
      <c r="F122" s="93"/>
      <c r="G122" s="95"/>
      <c r="H122" s="93"/>
      <c r="I122" s="93"/>
      <c r="J122" s="93"/>
      <c r="K122" s="93"/>
      <c r="L122" s="96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7"/>
      <c r="AJ122" s="93"/>
      <c r="AK122" s="93"/>
      <c r="AL122" s="93"/>
      <c r="AW122" s="100"/>
      <c r="BK122" s="101"/>
    </row>
    <row r="123" spans="2:64" ht="15.75" customHeight="1">
      <c r="B123" s="93"/>
      <c r="C123" s="93"/>
      <c r="D123" s="94"/>
      <c r="E123" s="93"/>
      <c r="F123" s="93"/>
      <c r="G123" s="95"/>
      <c r="H123" s="93"/>
      <c r="I123" s="93"/>
      <c r="J123" s="93"/>
      <c r="K123" s="93"/>
      <c r="L123" s="96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7"/>
      <c r="AJ123" s="93"/>
      <c r="AK123" s="93"/>
      <c r="AL123" s="93"/>
      <c r="AW123" s="100"/>
      <c r="BK123" s="101"/>
    </row>
    <row r="124" spans="2:64" ht="15.75" customHeight="1">
      <c r="B124" s="93"/>
      <c r="C124" s="93"/>
      <c r="D124" s="94"/>
      <c r="E124" s="93"/>
      <c r="F124" s="93"/>
      <c r="G124" s="95"/>
      <c r="H124" s="93"/>
      <c r="I124" s="93"/>
      <c r="J124" s="93"/>
      <c r="K124" s="93"/>
      <c r="L124" s="96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7"/>
      <c r="AJ124" s="93"/>
      <c r="AK124" s="93"/>
      <c r="AL124" s="93"/>
      <c r="AW124" s="100"/>
      <c r="BK124" s="101"/>
    </row>
    <row r="125" spans="2:64" ht="15.75" customHeight="1">
      <c r="B125" s="93"/>
      <c r="C125" s="93"/>
      <c r="D125" s="94"/>
      <c r="E125" s="93"/>
      <c r="F125" s="93"/>
      <c r="G125" s="95"/>
      <c r="H125" s="93"/>
      <c r="I125" s="93"/>
      <c r="J125" s="93"/>
      <c r="K125" s="93"/>
      <c r="L125" s="96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7"/>
      <c r="AJ125" s="93"/>
      <c r="AK125" s="93"/>
      <c r="AL125" s="93"/>
      <c r="AW125" s="100"/>
      <c r="BK125" s="101"/>
    </row>
    <row r="126" spans="2:64" ht="15.75" customHeight="1">
      <c r="B126" s="93"/>
      <c r="C126" s="93"/>
      <c r="D126" s="94"/>
      <c r="E126" s="93"/>
      <c r="F126" s="93"/>
      <c r="G126" s="95"/>
      <c r="H126" s="93"/>
      <c r="I126" s="93"/>
      <c r="J126" s="93"/>
      <c r="K126" s="93"/>
      <c r="L126" s="96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7"/>
      <c r="AJ126" s="93"/>
      <c r="AK126" s="93"/>
      <c r="AL126" s="93"/>
      <c r="AW126" s="100"/>
      <c r="BK126" s="101"/>
    </row>
    <row r="127" spans="2:64" ht="15.75" customHeight="1">
      <c r="B127" s="93"/>
      <c r="C127" s="93"/>
      <c r="D127" s="94"/>
      <c r="E127" s="93"/>
      <c r="F127" s="93"/>
      <c r="G127" s="95"/>
      <c r="H127" s="93"/>
      <c r="I127" s="93"/>
      <c r="J127" s="93"/>
      <c r="K127" s="93"/>
      <c r="L127" s="96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7"/>
      <c r="AJ127" s="93"/>
      <c r="AK127" s="93"/>
      <c r="AL127" s="93"/>
      <c r="AW127" s="100"/>
      <c r="BK127" s="101"/>
    </row>
  </sheetData>
  <mergeCells count="26">
    <mergeCell ref="D117:I117"/>
    <mergeCell ref="B117:C117"/>
    <mergeCell ref="BK2:BK3"/>
    <mergeCell ref="AN2:AO2"/>
    <mergeCell ref="AP2:AR2"/>
    <mergeCell ref="AS2:AV2"/>
    <mergeCell ref="AW2:AZ2"/>
    <mergeCell ref="BA2:BB2"/>
    <mergeCell ref="BC2:BD2"/>
    <mergeCell ref="BE2:BF2"/>
    <mergeCell ref="B2:B3"/>
    <mergeCell ref="BL2:BL3"/>
    <mergeCell ref="C2:C3"/>
    <mergeCell ref="D2:E2"/>
    <mergeCell ref="H2:I2"/>
    <mergeCell ref="J2:K2"/>
    <mergeCell ref="L2:M2"/>
    <mergeCell ref="N2:P2"/>
    <mergeCell ref="Q2:S2"/>
    <mergeCell ref="T2:V2"/>
    <mergeCell ref="W2:Y2"/>
    <mergeCell ref="Z2:AC2"/>
    <mergeCell ref="AD2:AE2"/>
    <mergeCell ref="AF2:AH2"/>
    <mergeCell ref="AK2:AM2"/>
    <mergeCell ref="BG2:BH2"/>
  </mergeCells>
  <pageMargins left="0.25" right="0.25" top="0.75" bottom="0.75" header="0.3" footer="0.3"/>
  <pageSetup scale="10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1935-2024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 ROSALES MANUEL DE JESUS</dc:creator>
  <cp:lastModifiedBy>SOTO ROSALES MANUEL DE JESUS</cp:lastModifiedBy>
  <cp:lastPrinted>2025-12-02T20:51:54Z</cp:lastPrinted>
  <dcterms:created xsi:type="dcterms:W3CDTF">2025-04-29T21:06:41Z</dcterms:created>
  <dcterms:modified xsi:type="dcterms:W3CDTF">2025-12-02T21:18:52Z</dcterms:modified>
</cp:coreProperties>
</file>